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X:\Contabilitate\adrian.betiu\2023\CON EXECUTIE\SEPTEMBRIE\"/>
    </mc:Choice>
  </mc:AlternateContent>
  <xr:revisionPtr revIDLastSave="0" documentId="13_ncr:1_{0A70EB89-F0B7-42F0-95C9-21E2979A19D5}" xr6:coauthVersionLast="45" xr6:coauthVersionMax="45" xr10:uidLastSave="{00000000-0000-0000-0000-000000000000}"/>
  <bookViews>
    <workbookView xWindow="-120" yWindow="-120" windowWidth="29040" windowHeight="15840" activeTab="1" xr2:uid="{00000000-000D-0000-FFFF-FFFF00000000}"/>
  </bookViews>
  <sheets>
    <sheet name="venituri" sheetId="1" r:id="rId1"/>
    <sheet name="cheltuieli" sheetId="2" r:id="rId2"/>
  </sheets>
  <definedNames>
    <definedName name="_xlnm.Database">#REF!</definedName>
    <definedName name="_xlnm.Print_Area" localSheetId="0">venituri!$A$1:$F$89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75" i="2" l="1"/>
  <c r="H273" i="2"/>
  <c r="H276" i="2"/>
  <c r="H274" i="2"/>
  <c r="H272" i="2"/>
  <c r="H265" i="2"/>
  <c r="H264" i="2"/>
  <c r="H263" i="2"/>
  <c r="H262" i="2"/>
  <c r="H260" i="2"/>
  <c r="H259" i="2"/>
  <c r="H258" i="2"/>
  <c r="H253" i="2"/>
  <c r="H252" i="2"/>
  <c r="H250" i="2"/>
  <c r="H242" i="2"/>
  <c r="H231" i="2"/>
  <c r="H230" i="2"/>
  <c r="H227" i="2"/>
  <c r="H226" i="2"/>
  <c r="H220" i="2" l="1"/>
  <c r="H218" i="2"/>
  <c r="H215" i="2"/>
  <c r="H213" i="2"/>
  <c r="H203" i="2"/>
  <c r="H201" i="2"/>
  <c r="H198" i="2"/>
  <c r="H196" i="2"/>
  <c r="H193" i="2"/>
  <c r="H191" i="2"/>
  <c r="H190" i="2"/>
  <c r="H188" i="2"/>
  <c r="H187" i="2"/>
  <c r="H186" i="2"/>
  <c r="H184" i="2"/>
  <c r="H183" i="2"/>
  <c r="H177" i="2"/>
  <c r="H173" i="2"/>
  <c r="H150" i="2"/>
  <c r="H147" i="2"/>
  <c r="H144" i="2"/>
  <c r="H136" i="2"/>
  <c r="H133" i="2"/>
  <c r="H129" i="2"/>
  <c r="H123" i="2"/>
  <c r="H117" i="2"/>
  <c r="H114" i="2"/>
  <c r="H108" i="2"/>
  <c r="I149" i="2"/>
  <c r="I146" i="2"/>
  <c r="I142" i="2" s="1"/>
  <c r="I143" i="2"/>
  <c r="I138" i="2"/>
  <c r="I132" i="2"/>
  <c r="I131" i="2" s="1"/>
  <c r="I106" i="2" s="1"/>
  <c r="I128" i="2"/>
  <c r="I125" i="2"/>
  <c r="I122" i="2"/>
  <c r="I119" i="2"/>
  <c r="I116" i="2"/>
  <c r="I113" i="2"/>
  <c r="I110" i="2"/>
  <c r="I107" i="2"/>
  <c r="H105" i="2"/>
  <c r="H104" i="2"/>
  <c r="H103" i="2"/>
  <c r="H102" i="2"/>
  <c r="H99" i="2"/>
  <c r="H101" i="2"/>
  <c r="H91" i="2"/>
  <c r="H87" i="2"/>
  <c r="H70" i="2"/>
  <c r="H69" i="2"/>
  <c r="H67" i="2"/>
  <c r="H66" i="2"/>
  <c r="H63" i="2"/>
  <c r="H59" i="2"/>
  <c r="H57" i="2"/>
  <c r="H56" i="2"/>
  <c r="H54" i="2"/>
  <c r="H53" i="2"/>
  <c r="H51" i="2"/>
  <c r="H48" i="2"/>
  <c r="H47" i="2"/>
  <c r="H46" i="2"/>
  <c r="H45" i="2"/>
  <c r="H42" i="2"/>
  <c r="H41" i="2"/>
  <c r="H40" i="2"/>
  <c r="H39" i="2"/>
  <c r="H38" i="2"/>
  <c r="H37" i="2"/>
  <c r="H35" i="2"/>
  <c r="H33" i="2"/>
  <c r="H32" i="2"/>
  <c r="H31" i="2"/>
  <c r="H30" i="2"/>
  <c r="H29" i="2"/>
  <c r="H28" i="2"/>
  <c r="H27" i="2"/>
  <c r="H26" i="2"/>
  <c r="H25" i="2"/>
  <c r="F111" i="1"/>
  <c r="F85" i="1"/>
  <c r="F80" i="1"/>
  <c r="F78" i="1"/>
  <c r="F71" i="1"/>
  <c r="F70" i="1"/>
  <c r="F61" i="1"/>
  <c r="F63" i="1"/>
  <c r="F60" i="1"/>
  <c r="F50" i="1"/>
  <c r="F49" i="1"/>
  <c r="F46" i="1"/>
  <c r="F45" i="1"/>
  <c r="F44" i="1"/>
  <c r="F43" i="1"/>
  <c r="F38" i="1"/>
  <c r="F37" i="1"/>
  <c r="F33" i="1"/>
  <c r="F31" i="1"/>
  <c r="G110" i="1"/>
  <c r="G108" i="1"/>
  <c r="G107" i="1"/>
  <c r="G106" i="1"/>
  <c r="G103" i="1"/>
  <c r="G102" i="1" s="1"/>
  <c r="G99" i="1"/>
  <c r="G96" i="1"/>
  <c r="G95" i="1" s="1"/>
  <c r="G93" i="1"/>
  <c r="G91" i="1"/>
  <c r="G90" i="1"/>
  <c r="G81" i="1"/>
  <c r="G68" i="1"/>
  <c r="G67" i="1"/>
  <c r="G66" i="1"/>
  <c r="G64" i="1"/>
  <c r="G59" i="1"/>
  <c r="G58" i="1"/>
  <c r="G56" i="1"/>
  <c r="G53" i="1" s="1"/>
  <c r="G52" i="1" s="1"/>
  <c r="G54" i="1"/>
  <c r="G29" i="1"/>
  <c r="G28" i="1" s="1"/>
  <c r="G24" i="1"/>
  <c r="G16" i="1"/>
  <c r="G15" i="1"/>
  <c r="G9" i="1"/>
  <c r="F30" i="1"/>
  <c r="F27" i="1"/>
  <c r="F25" i="1"/>
  <c r="F23" i="1"/>
  <c r="F17" i="1"/>
  <c r="D108" i="1"/>
  <c r="D107" i="1"/>
  <c r="D106" i="1"/>
  <c r="D103" i="1"/>
  <c r="D102" i="1" s="1"/>
  <c r="D99" i="1"/>
  <c r="D96" i="1"/>
  <c r="D95" i="1"/>
  <c r="D93" i="1"/>
  <c r="D91" i="1"/>
  <c r="D90" i="1"/>
  <c r="D81" i="1"/>
  <c r="D67" i="1" s="1"/>
  <c r="D66" i="1" s="1"/>
  <c r="D68" i="1"/>
  <c r="D64" i="1"/>
  <c r="D58" i="1" s="1"/>
  <c r="D59" i="1"/>
  <c r="D56" i="1"/>
  <c r="D54" i="1"/>
  <c r="D53" i="1" s="1"/>
  <c r="D52" i="1" s="1"/>
  <c r="D29" i="1"/>
  <c r="D28" i="1"/>
  <c r="D24" i="1"/>
  <c r="D16" i="1"/>
  <c r="D15" i="1"/>
  <c r="D14" i="1"/>
  <c r="D9" i="1"/>
  <c r="G14" i="1" l="1"/>
  <c r="G8" i="1" s="1"/>
  <c r="G7" i="1" s="1"/>
  <c r="D8" i="1"/>
  <c r="D7" i="1" s="1"/>
  <c r="D243" i="2" l="1"/>
  <c r="E243" i="2"/>
  <c r="F243" i="2"/>
  <c r="G243" i="2"/>
  <c r="H243" i="2"/>
  <c r="C243" i="2"/>
  <c r="C152" i="2" l="1"/>
  <c r="E152" i="2" l="1"/>
  <c r="F152" i="2"/>
  <c r="G152" i="2"/>
  <c r="H152" i="2"/>
  <c r="D152" i="2"/>
  <c r="D294" i="2" l="1"/>
  <c r="D293" i="2" s="1"/>
  <c r="D292" i="2" s="1"/>
  <c r="D291" i="2" s="1"/>
  <c r="E294" i="2"/>
  <c r="E293" i="2" s="1"/>
  <c r="E292" i="2" s="1"/>
  <c r="E291" i="2" s="1"/>
  <c r="F294" i="2"/>
  <c r="F293" i="2" s="1"/>
  <c r="F292" i="2" s="1"/>
  <c r="F291" i="2" s="1"/>
  <c r="G294" i="2"/>
  <c r="G293" i="2" s="1"/>
  <c r="G292" i="2" s="1"/>
  <c r="G291" i="2" s="1"/>
  <c r="H294" i="2"/>
  <c r="H293" i="2" s="1"/>
  <c r="H292" i="2" s="1"/>
  <c r="H291" i="2" s="1"/>
  <c r="D282" i="2"/>
  <c r="E282" i="2"/>
  <c r="F282" i="2"/>
  <c r="G282" i="2"/>
  <c r="H282" i="2"/>
  <c r="E277" i="2"/>
  <c r="E14" i="2" s="1"/>
  <c r="D278" i="2"/>
  <c r="D277" i="2" s="1"/>
  <c r="D14" i="2" s="1"/>
  <c r="E278" i="2"/>
  <c r="F278" i="2"/>
  <c r="F277" i="2" s="1"/>
  <c r="F14" i="2" s="1"/>
  <c r="G278" i="2"/>
  <c r="H278" i="2"/>
  <c r="H277" i="2" s="1"/>
  <c r="H14" i="2" s="1"/>
  <c r="D270" i="2"/>
  <c r="D269" i="2" s="1"/>
  <c r="D268" i="2" s="1"/>
  <c r="E270" i="2"/>
  <c r="E269" i="2" s="1"/>
  <c r="E268" i="2" s="1"/>
  <c r="F270" i="2"/>
  <c r="F269" i="2" s="1"/>
  <c r="F268" i="2" s="1"/>
  <c r="G270" i="2"/>
  <c r="G269" i="2" s="1"/>
  <c r="G268" i="2" s="1"/>
  <c r="H270" i="2"/>
  <c r="H269" i="2" s="1"/>
  <c r="H268" i="2" s="1"/>
  <c r="D271" i="2"/>
  <c r="E271" i="2"/>
  <c r="F271" i="2"/>
  <c r="G271" i="2"/>
  <c r="H271" i="2"/>
  <c r="D261" i="2"/>
  <c r="D257" i="2" s="1"/>
  <c r="D256" i="2" s="1"/>
  <c r="D255" i="2" s="1"/>
  <c r="D12" i="2" s="1"/>
  <c r="E261" i="2"/>
  <c r="E257" i="2" s="1"/>
  <c r="E256" i="2" s="1"/>
  <c r="E255" i="2" s="1"/>
  <c r="E12" i="2" s="1"/>
  <c r="F261" i="2"/>
  <c r="F257" i="2" s="1"/>
  <c r="F256" i="2" s="1"/>
  <c r="F255" i="2" s="1"/>
  <c r="F12" i="2" s="1"/>
  <c r="G261" i="2"/>
  <c r="G257" i="2" s="1"/>
  <c r="G256" i="2" s="1"/>
  <c r="G255" i="2" s="1"/>
  <c r="G12" i="2" s="1"/>
  <c r="H261" i="2"/>
  <c r="H257" i="2" s="1"/>
  <c r="H256" i="2" s="1"/>
  <c r="H255" i="2" s="1"/>
  <c r="H12" i="2" s="1"/>
  <c r="D254" i="2"/>
  <c r="E254" i="2"/>
  <c r="E18" i="2" s="1"/>
  <c r="F254" i="2"/>
  <c r="F18" i="2" s="1"/>
  <c r="G254" i="2"/>
  <c r="G18" i="2" s="1"/>
  <c r="H254" i="2"/>
  <c r="H18" i="2" s="1"/>
  <c r="D238" i="2"/>
  <c r="E238" i="2"/>
  <c r="F238" i="2"/>
  <c r="G238" i="2"/>
  <c r="H238" i="2"/>
  <c r="D235" i="2"/>
  <c r="E235" i="2"/>
  <c r="F235" i="2"/>
  <c r="G235" i="2"/>
  <c r="H235" i="2"/>
  <c r="D232" i="2"/>
  <c r="E232" i="2"/>
  <c r="E224" i="2" s="1"/>
  <c r="F232" i="2"/>
  <c r="G232" i="2"/>
  <c r="H232" i="2"/>
  <c r="G225" i="2"/>
  <c r="G224" i="2" s="1"/>
  <c r="H225" i="2"/>
  <c r="D219" i="2"/>
  <c r="E219" i="2"/>
  <c r="F219" i="2"/>
  <c r="G219" i="2"/>
  <c r="H219" i="2"/>
  <c r="D214" i="2"/>
  <c r="E214" i="2"/>
  <c r="F214" i="2"/>
  <c r="G214" i="2"/>
  <c r="H214" i="2"/>
  <c r="D208" i="2"/>
  <c r="E208" i="2"/>
  <c r="F208" i="2"/>
  <c r="F202" i="2" s="1"/>
  <c r="G208" i="2"/>
  <c r="H208" i="2"/>
  <c r="D205" i="2"/>
  <c r="E205" i="2"/>
  <c r="E202" i="2" s="1"/>
  <c r="F205" i="2"/>
  <c r="G205" i="2"/>
  <c r="H205" i="2"/>
  <c r="D202" i="2"/>
  <c r="H202" i="2"/>
  <c r="D197" i="2"/>
  <c r="E197" i="2"/>
  <c r="F197" i="2"/>
  <c r="G197" i="2"/>
  <c r="H197" i="2"/>
  <c r="D192" i="2"/>
  <c r="E192" i="2"/>
  <c r="F192" i="2"/>
  <c r="G192" i="2"/>
  <c r="H192" i="2"/>
  <c r="F181" i="2"/>
  <c r="D181" i="2"/>
  <c r="E181" i="2"/>
  <c r="G182" i="2"/>
  <c r="G181" i="2" s="1"/>
  <c r="H182" i="2"/>
  <c r="H181" i="2" s="1"/>
  <c r="D176" i="2"/>
  <c r="E176" i="2"/>
  <c r="F176" i="2"/>
  <c r="G176" i="2"/>
  <c r="H176" i="2"/>
  <c r="D172" i="2"/>
  <c r="E172" i="2"/>
  <c r="F172" i="2"/>
  <c r="G172" i="2"/>
  <c r="H172" i="2"/>
  <c r="D167" i="2"/>
  <c r="E167" i="2"/>
  <c r="F167" i="2"/>
  <c r="G167" i="2"/>
  <c r="H167" i="2"/>
  <c r="D163" i="2"/>
  <c r="D162" i="2" s="1"/>
  <c r="E163" i="2"/>
  <c r="E162" i="2" s="1"/>
  <c r="F163" i="2"/>
  <c r="F162" i="2" s="1"/>
  <c r="G163" i="2"/>
  <c r="H163" i="2"/>
  <c r="H162" i="2" s="1"/>
  <c r="D157" i="2"/>
  <c r="E157" i="2"/>
  <c r="F157" i="2"/>
  <c r="G157" i="2"/>
  <c r="H157" i="2"/>
  <c r="D149" i="2"/>
  <c r="E149" i="2"/>
  <c r="F149" i="2"/>
  <c r="G149" i="2"/>
  <c r="H149" i="2"/>
  <c r="D146" i="2"/>
  <c r="E146" i="2"/>
  <c r="F146" i="2"/>
  <c r="G146" i="2"/>
  <c r="H146" i="2"/>
  <c r="D143" i="2"/>
  <c r="E143" i="2"/>
  <c r="F143" i="2"/>
  <c r="G143" i="2"/>
  <c r="H143" i="2"/>
  <c r="D138" i="2"/>
  <c r="E138" i="2"/>
  <c r="F138" i="2"/>
  <c r="G138" i="2"/>
  <c r="H138" i="2"/>
  <c r="D132" i="2"/>
  <c r="D131" i="2" s="1"/>
  <c r="E132" i="2"/>
  <c r="F132" i="2"/>
  <c r="G132" i="2"/>
  <c r="H132" i="2"/>
  <c r="H131" i="2" s="1"/>
  <c r="D128" i="2"/>
  <c r="E128" i="2"/>
  <c r="F128" i="2"/>
  <c r="G128" i="2"/>
  <c r="H128" i="2"/>
  <c r="D125" i="2"/>
  <c r="E125" i="2"/>
  <c r="F125" i="2"/>
  <c r="G125" i="2"/>
  <c r="H125" i="2"/>
  <c r="D122" i="2"/>
  <c r="E122" i="2"/>
  <c r="F122" i="2"/>
  <c r="G122" i="2"/>
  <c r="H122" i="2"/>
  <c r="D119" i="2"/>
  <c r="E119" i="2"/>
  <c r="F119" i="2"/>
  <c r="G119" i="2"/>
  <c r="H119" i="2"/>
  <c r="D116" i="2"/>
  <c r="E116" i="2"/>
  <c r="F116" i="2"/>
  <c r="G116" i="2"/>
  <c r="H116" i="2"/>
  <c r="D113" i="2"/>
  <c r="E113" i="2"/>
  <c r="F113" i="2"/>
  <c r="G113" i="2"/>
  <c r="H113" i="2"/>
  <c r="D110" i="2"/>
  <c r="E110" i="2"/>
  <c r="F110" i="2"/>
  <c r="G110" i="2"/>
  <c r="H110" i="2"/>
  <c r="D107" i="2"/>
  <c r="E107" i="2"/>
  <c r="F107" i="2"/>
  <c r="G107" i="2"/>
  <c r="H107" i="2"/>
  <c r="H98" i="2"/>
  <c r="H97" i="2" s="1"/>
  <c r="D98" i="2"/>
  <c r="D97" i="2" s="1"/>
  <c r="E98" i="2"/>
  <c r="E97" i="2" s="1"/>
  <c r="F98" i="2"/>
  <c r="F97" i="2" s="1"/>
  <c r="G98" i="2"/>
  <c r="G97" i="2" s="1"/>
  <c r="D94" i="2"/>
  <c r="E94" i="2"/>
  <c r="F94" i="2"/>
  <c r="G94" i="2"/>
  <c r="H94" i="2"/>
  <c r="D79" i="2"/>
  <c r="D78" i="2" s="1"/>
  <c r="D77" i="2" s="1"/>
  <c r="D16" i="2" s="1"/>
  <c r="E79" i="2"/>
  <c r="E78" i="2" s="1"/>
  <c r="F79" i="2"/>
  <c r="F78" i="2" s="1"/>
  <c r="G79" i="2"/>
  <c r="G78" i="2" s="1"/>
  <c r="H79" i="2"/>
  <c r="H78" i="2" s="1"/>
  <c r="D74" i="2"/>
  <c r="D15" i="2" s="1"/>
  <c r="E74" i="2"/>
  <c r="E15" i="2" s="1"/>
  <c r="F74" i="2"/>
  <c r="G74" i="2"/>
  <c r="G15" i="2" s="1"/>
  <c r="H74" i="2"/>
  <c r="H15" i="2" s="1"/>
  <c r="D72" i="2"/>
  <c r="D71" i="2" s="1"/>
  <c r="D11" i="2" s="1"/>
  <c r="E72" i="2"/>
  <c r="E71" i="2" s="1"/>
  <c r="E11" i="2" s="1"/>
  <c r="F72" i="2"/>
  <c r="F71" i="2" s="1"/>
  <c r="F11" i="2" s="1"/>
  <c r="G72" i="2"/>
  <c r="G71" i="2" s="1"/>
  <c r="G11" i="2" s="1"/>
  <c r="H72" i="2"/>
  <c r="H71" i="2" s="1"/>
  <c r="H11" i="2" s="1"/>
  <c r="D68" i="2"/>
  <c r="E68" i="2"/>
  <c r="F68" i="2"/>
  <c r="G68" i="2"/>
  <c r="H68" i="2"/>
  <c r="D60" i="2"/>
  <c r="E60" i="2"/>
  <c r="F60" i="2"/>
  <c r="G60" i="2"/>
  <c r="H60" i="2"/>
  <c r="D58" i="2"/>
  <c r="E58" i="2"/>
  <c r="F58" i="2"/>
  <c r="G58" i="2"/>
  <c r="H58" i="2"/>
  <c r="D36" i="2"/>
  <c r="E36" i="2"/>
  <c r="F36" i="2"/>
  <c r="G36" i="2"/>
  <c r="H36" i="2"/>
  <c r="D34" i="2"/>
  <c r="E34" i="2"/>
  <c r="F34" i="2"/>
  <c r="G34" i="2"/>
  <c r="H34" i="2"/>
  <c r="F15" i="2"/>
  <c r="D18" i="2"/>
  <c r="D24" i="2"/>
  <c r="E24" i="2"/>
  <c r="F24" i="2"/>
  <c r="G24" i="2"/>
  <c r="H24" i="2"/>
  <c r="C235" i="2"/>
  <c r="C225" i="2"/>
  <c r="C214" i="2"/>
  <c r="C192" i="2"/>
  <c r="C182" i="2"/>
  <c r="C181" i="2" s="1"/>
  <c r="C138" i="2"/>
  <c r="C36" i="2"/>
  <c r="C110" i="1"/>
  <c r="D110" i="1"/>
  <c r="E110" i="1"/>
  <c r="F110" i="1"/>
  <c r="C108" i="1"/>
  <c r="C107" i="1" s="1"/>
  <c r="C106" i="1" s="1"/>
  <c r="E108" i="1"/>
  <c r="E107" i="1" s="1"/>
  <c r="E106" i="1" s="1"/>
  <c r="F108" i="1"/>
  <c r="F107" i="1" s="1"/>
  <c r="F106" i="1" s="1"/>
  <c r="C103" i="1"/>
  <c r="E103" i="1"/>
  <c r="F103" i="1"/>
  <c r="C99" i="1"/>
  <c r="E99" i="1"/>
  <c r="F99" i="1"/>
  <c r="C96" i="1"/>
  <c r="C95" i="1" s="1"/>
  <c r="E96" i="1"/>
  <c r="E95" i="1" s="1"/>
  <c r="F96" i="1"/>
  <c r="F95" i="1" s="1"/>
  <c r="C93" i="1"/>
  <c r="E93" i="1"/>
  <c r="F93" i="1"/>
  <c r="C91" i="1"/>
  <c r="C90" i="1" s="1"/>
  <c r="E91" i="1"/>
  <c r="E90" i="1" s="1"/>
  <c r="F91" i="1"/>
  <c r="F90" i="1" s="1"/>
  <c r="C81" i="1"/>
  <c r="E81" i="1"/>
  <c r="F81" i="1"/>
  <c r="C68" i="1"/>
  <c r="C67" i="1" s="1"/>
  <c r="C66" i="1" s="1"/>
  <c r="E68" i="1"/>
  <c r="F68" i="1"/>
  <c r="F67" i="1" s="1"/>
  <c r="F66" i="1" s="1"/>
  <c r="C64" i="1"/>
  <c r="E64" i="1"/>
  <c r="F64" i="1"/>
  <c r="C59" i="1"/>
  <c r="C58" i="1" s="1"/>
  <c r="E59" i="1"/>
  <c r="E58" i="1" s="1"/>
  <c r="F59" i="1"/>
  <c r="F58" i="1" s="1"/>
  <c r="C56" i="1"/>
  <c r="E56" i="1"/>
  <c r="F56" i="1"/>
  <c r="C54" i="1"/>
  <c r="C53" i="1" s="1"/>
  <c r="E54" i="1"/>
  <c r="E53" i="1" s="1"/>
  <c r="F54" i="1"/>
  <c r="F53" i="1" s="1"/>
  <c r="C29" i="1"/>
  <c r="C28" i="1" s="1"/>
  <c r="E29" i="1"/>
  <c r="E28" i="1" s="1"/>
  <c r="F29" i="1"/>
  <c r="F28" i="1" s="1"/>
  <c r="C24" i="1"/>
  <c r="E24" i="1"/>
  <c r="F24" i="1"/>
  <c r="C16" i="1"/>
  <c r="C15" i="1" s="1"/>
  <c r="E16" i="1"/>
  <c r="E15" i="1" s="1"/>
  <c r="F16" i="1"/>
  <c r="C9" i="1"/>
  <c r="E9" i="1"/>
  <c r="F9" i="1"/>
  <c r="C294" i="2"/>
  <c r="C293" i="2" s="1"/>
  <c r="C292" i="2" s="1"/>
  <c r="C291" i="2" s="1"/>
  <c r="C282" i="2"/>
  <c r="C278" i="2"/>
  <c r="C271" i="2"/>
  <c r="C270" i="2"/>
  <c r="C269" i="2" s="1"/>
  <c r="C268" i="2" s="1"/>
  <c r="C267" i="2" s="1"/>
  <c r="C266" i="2" s="1"/>
  <c r="C261" i="2"/>
  <c r="C257" i="2" s="1"/>
  <c r="C256" i="2" s="1"/>
  <c r="C254" i="2"/>
  <c r="C18" i="2" s="1"/>
  <c r="C238" i="2"/>
  <c r="C232" i="2"/>
  <c r="C219" i="2"/>
  <c r="C208" i="2"/>
  <c r="C205" i="2"/>
  <c r="C197" i="2"/>
  <c r="C176" i="2"/>
  <c r="C172" i="2"/>
  <c r="C167" i="2"/>
  <c r="C163" i="2"/>
  <c r="C157" i="2"/>
  <c r="C149" i="2"/>
  <c r="C146" i="2"/>
  <c r="C143" i="2"/>
  <c r="C132" i="2"/>
  <c r="C128" i="2"/>
  <c r="C125" i="2"/>
  <c r="C122" i="2"/>
  <c r="C119" i="2"/>
  <c r="C116" i="2"/>
  <c r="C113" i="2"/>
  <c r="C110" i="2"/>
  <c r="C107" i="2"/>
  <c r="C98" i="2"/>
  <c r="C97" i="2" s="1"/>
  <c r="C94" i="2"/>
  <c r="C79" i="2"/>
  <c r="C78" i="2" s="1"/>
  <c r="C77" i="2" s="1"/>
  <c r="C16" i="2" s="1"/>
  <c r="C74" i="2"/>
  <c r="C15" i="2" s="1"/>
  <c r="C72" i="2"/>
  <c r="C71" i="2" s="1"/>
  <c r="C11" i="2" s="1"/>
  <c r="C68" i="2"/>
  <c r="C60" i="2"/>
  <c r="C58" i="2"/>
  <c r="C34" i="2"/>
  <c r="C24" i="2"/>
  <c r="E67" i="1" l="1"/>
  <c r="E66" i="1" s="1"/>
  <c r="F15" i="1"/>
  <c r="E131" i="2"/>
  <c r="G277" i="2"/>
  <c r="G14" i="2" s="1"/>
  <c r="C224" i="2"/>
  <c r="F23" i="2"/>
  <c r="F9" i="2" s="1"/>
  <c r="G131" i="2"/>
  <c r="G106" i="2" s="1"/>
  <c r="G162" i="2"/>
  <c r="G142" i="2" s="1"/>
  <c r="H224" i="2"/>
  <c r="H223" i="2" s="1"/>
  <c r="F224" i="2"/>
  <c r="F223" i="2" s="1"/>
  <c r="D224" i="2"/>
  <c r="D223" i="2" s="1"/>
  <c r="G288" i="2"/>
  <c r="G287" i="2" s="1"/>
  <c r="G286" i="2" s="1"/>
  <c r="G290" i="2"/>
  <c r="G289" i="2" s="1"/>
  <c r="H290" i="2"/>
  <c r="H289" i="2" s="1"/>
  <c r="H288" i="2"/>
  <c r="H287" i="2" s="1"/>
  <c r="H286" i="2" s="1"/>
  <c r="F288" i="2"/>
  <c r="F287" i="2" s="1"/>
  <c r="F286" i="2" s="1"/>
  <c r="F290" i="2"/>
  <c r="F289" i="2" s="1"/>
  <c r="E290" i="2"/>
  <c r="E289" i="2" s="1"/>
  <c r="E288" i="2"/>
  <c r="E287" i="2" s="1"/>
  <c r="E286" i="2" s="1"/>
  <c r="D290" i="2"/>
  <c r="D289" i="2" s="1"/>
  <c r="D288" i="2"/>
  <c r="D287" i="2" s="1"/>
  <c r="D286" i="2" s="1"/>
  <c r="E267" i="2"/>
  <c r="E266" i="2" s="1"/>
  <c r="E13" i="2"/>
  <c r="G267" i="2"/>
  <c r="G266" i="2" s="1"/>
  <c r="G13" i="2"/>
  <c r="H267" i="2"/>
  <c r="H266" i="2" s="1"/>
  <c r="H13" i="2"/>
  <c r="F13" i="2"/>
  <c r="F267" i="2"/>
  <c r="F266" i="2" s="1"/>
  <c r="D267" i="2"/>
  <c r="D266" i="2" s="1"/>
  <c r="D13" i="2"/>
  <c r="E223" i="2"/>
  <c r="G223" i="2"/>
  <c r="H180" i="2"/>
  <c r="D180" i="2"/>
  <c r="G202" i="2"/>
  <c r="G180" i="2" s="1"/>
  <c r="F180" i="2"/>
  <c r="E180" i="2"/>
  <c r="F142" i="2"/>
  <c r="H77" i="2"/>
  <c r="H16" i="2" s="1"/>
  <c r="H17" i="2"/>
  <c r="F77" i="2"/>
  <c r="F16" i="2" s="1"/>
  <c r="F17" i="2"/>
  <c r="E90" i="2"/>
  <c r="D90" i="2"/>
  <c r="F131" i="2"/>
  <c r="F106" i="2" s="1"/>
  <c r="H23" i="2"/>
  <c r="H9" i="2" s="1"/>
  <c r="D23" i="2"/>
  <c r="D9" i="2" s="1"/>
  <c r="D17" i="2"/>
  <c r="H90" i="2"/>
  <c r="H142" i="2"/>
  <c r="D142" i="2"/>
  <c r="D106" i="2"/>
  <c r="E142" i="2"/>
  <c r="H106" i="2"/>
  <c r="E106" i="2"/>
  <c r="G90" i="2"/>
  <c r="F90" i="2"/>
  <c r="G17" i="2"/>
  <c r="G77" i="2"/>
  <c r="G16" i="2" s="1"/>
  <c r="E77" i="2"/>
  <c r="E16" i="2" s="1"/>
  <c r="E17" i="2"/>
  <c r="E23" i="2"/>
  <c r="G23" i="2"/>
  <c r="G9" i="2" s="1"/>
  <c r="C102" i="1"/>
  <c r="F102" i="1"/>
  <c r="E102" i="1"/>
  <c r="C202" i="2"/>
  <c r="C180" i="2" s="1"/>
  <c r="C131" i="2"/>
  <c r="C106" i="2" s="1"/>
  <c r="C277" i="2"/>
  <c r="C14" i="2" s="1"/>
  <c r="C162" i="2"/>
  <c r="C142" i="2" s="1"/>
  <c r="C13" i="2"/>
  <c r="C255" i="2"/>
  <c r="C12" i="2" s="1"/>
  <c r="C290" i="2"/>
  <c r="C289" i="2" s="1"/>
  <c r="C288" i="2"/>
  <c r="C287" i="2" s="1"/>
  <c r="C286" i="2" s="1"/>
  <c r="C23" i="2"/>
  <c r="C9" i="2" s="1"/>
  <c r="C90" i="2"/>
  <c r="C223" i="2"/>
  <c r="F52" i="1"/>
  <c r="E52" i="1"/>
  <c r="C52" i="1"/>
  <c r="F14" i="1"/>
  <c r="E14" i="1"/>
  <c r="C14" i="1"/>
  <c r="C17" i="2"/>
  <c r="F8" i="1" l="1"/>
  <c r="F7" i="1" s="1"/>
  <c r="E8" i="1"/>
  <c r="E7" i="1" s="1"/>
  <c r="D89" i="2"/>
  <c r="D88" i="2" s="1"/>
  <c r="D52" i="2" s="1"/>
  <c r="D44" i="2" s="1"/>
  <c r="D43" i="2" s="1"/>
  <c r="D22" i="2" s="1"/>
  <c r="D21" i="2" s="1"/>
  <c r="H89" i="2"/>
  <c r="H88" i="2" s="1"/>
  <c r="H52" i="2" s="1"/>
  <c r="H44" i="2" s="1"/>
  <c r="H43" i="2" s="1"/>
  <c r="H86" i="2" s="1"/>
  <c r="F89" i="2"/>
  <c r="F88" i="2" s="1"/>
  <c r="F52" i="2" s="1"/>
  <c r="F44" i="2" s="1"/>
  <c r="F43" i="2" s="1"/>
  <c r="F10" i="2" s="1"/>
  <c r="F20" i="2" s="1"/>
  <c r="F19" i="2" s="1"/>
  <c r="E89" i="2"/>
  <c r="E88" i="2" s="1"/>
  <c r="E52" i="2" s="1"/>
  <c r="E44" i="2" s="1"/>
  <c r="E43" i="2" s="1"/>
  <c r="E10" i="2" s="1"/>
  <c r="G89" i="2"/>
  <c r="G88" i="2" s="1"/>
  <c r="G52" i="2" s="1"/>
  <c r="G44" i="2" s="1"/>
  <c r="G43" i="2" s="1"/>
  <c r="G86" i="2" s="1"/>
  <c r="E9" i="2"/>
  <c r="C8" i="1"/>
  <c r="C7" i="1" s="1"/>
  <c r="C89" i="2"/>
  <c r="C88" i="2" s="1"/>
  <c r="C52" i="2" s="1"/>
  <c r="C44" i="2" s="1"/>
  <c r="C43" i="2" s="1"/>
  <c r="C86" i="2" s="1"/>
  <c r="E8" i="2" l="1"/>
  <c r="E7" i="2" s="1"/>
  <c r="D86" i="2"/>
  <c r="D10" i="2"/>
  <c r="D20" i="2" s="1"/>
  <c r="D19" i="2" s="1"/>
  <c r="F8" i="2"/>
  <c r="F7" i="2" s="1"/>
  <c r="F86" i="2"/>
  <c r="E22" i="2"/>
  <c r="E21" i="2" s="1"/>
  <c r="F22" i="2"/>
  <c r="F21" i="2" s="1"/>
  <c r="H22" i="2"/>
  <c r="H21" i="2" s="1"/>
  <c r="H10" i="2"/>
  <c r="H20" i="2" s="1"/>
  <c r="H19" i="2" s="1"/>
  <c r="E86" i="2"/>
  <c r="G10" i="2"/>
  <c r="G8" i="2" s="1"/>
  <c r="G7" i="2" s="1"/>
  <c r="G22" i="2"/>
  <c r="G21" i="2" s="1"/>
  <c r="E20" i="2"/>
  <c r="E19" i="2" s="1"/>
  <c r="C10" i="2"/>
  <c r="C22" i="2"/>
  <c r="C21" i="2" s="1"/>
  <c r="D8" i="2" l="1"/>
  <c r="D7" i="2" s="1"/>
  <c r="H8" i="2"/>
  <c r="H7" i="2" s="1"/>
  <c r="G20" i="2"/>
  <c r="G19" i="2" s="1"/>
  <c r="C20" i="2"/>
  <c r="C19" i="2" s="1"/>
  <c r="C8" i="2"/>
  <c r="C7" i="2" s="1"/>
</calcChain>
</file>

<file path=xl/sharedStrings.xml><?xml version="1.0" encoding="utf-8"?>
<sst xmlns="http://schemas.openxmlformats.org/spreadsheetml/2006/main" count="641" uniqueCount="524">
  <si>
    <t xml:space="preserve">lei </t>
  </si>
  <si>
    <t>Cod</t>
  </si>
  <si>
    <t>Denumire indicator</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</si>
  <si>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</si>
  <si>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</si>
  <si>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</si>
  <si>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</si>
  <si>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</si>
  <si>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</si>
  <si>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</si>
  <si>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</si>
  <si>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</si>
  <si>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</si>
  <si>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</si>
  <si>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</si>
  <si>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</si>
  <si>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</si>
  <si>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</si>
  <si>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</si>
  <si>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</si>
  <si>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</si>
  <si>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</si>
  <si>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</si>
  <si>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</si>
  <si>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</si>
  <si>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</si>
  <si>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</si>
  <si>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</si>
  <si>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</si>
  <si>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</si>
  <si>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</si>
  <si>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</si>
  <si>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</si>
  <si>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</si>
  <si>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</si>
  <si>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</si>
  <si>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</si>
  <si>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</si>
  <si>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</si>
  <si>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20.05.03.07</t>
  </si>
  <si>
    <t>Contributia de asigurari sociale de sanatate suportata de angajatorul/platitorul de venit dupa caz</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</si>
  <si>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</si>
  <si>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</si>
  <si>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</si>
  <si>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</si>
  <si>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</si>
  <si>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</si>
  <si>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</si>
  <si>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</si>
  <si>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</si>
  <si>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</si>
  <si>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</si>
  <si>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</si>
  <si>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</si>
  <si>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</si>
  <si>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</si>
  <si>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</si>
  <si>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</si>
  <si>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</si>
  <si>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</si>
  <si>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</si>
  <si>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</si>
  <si>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</si>
  <si>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</si>
  <si>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</si>
  <si>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</si>
  <si>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</si>
  <si>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</si>
  <si>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</si>
  <si>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</si>
  <si>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</si>
  <si>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</si>
  <si>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</si>
  <si>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</si>
  <si>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</si>
  <si>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</si>
  <si>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</si>
  <si>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</si>
  <si>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</si>
  <si>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</si>
  <si>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</si>
  <si>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</si>
  <si>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</si>
  <si>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</si>
  <si>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</si>
  <si>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</si>
  <si>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</si>
  <si>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</si>
  <si>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</si>
  <si>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</si>
  <si>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</si>
  <si>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</si>
  <si>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</si>
  <si>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</si>
  <si>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</si>
  <si>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</si>
  <si>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</si>
  <si>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</si>
  <si>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</si>
  <si>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</si>
  <si>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</si>
  <si>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</si>
  <si>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</si>
  <si>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</si>
  <si>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</si>
  <si>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</si>
  <si>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</si>
  <si>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</si>
  <si>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</si>
  <si>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</si>
  <si>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</si>
  <si>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</si>
  <si>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</si>
  <si>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36.05.01.01</t>
  </si>
  <si>
    <t>Venituri din aplicarea prescriptiei extinctive</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</si>
  <si>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</si>
  <si>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</si>
  <si>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</si>
  <si>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</si>
  <si>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</si>
  <si>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</si>
  <si>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</si>
  <si>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</si>
  <si>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</si>
  <si>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</si>
  <si>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</si>
  <si>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</si>
  <si>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</si>
  <si>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</si>
  <si>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</si>
  <si>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</si>
  <si>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</si>
  <si>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</si>
  <si>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</si>
  <si>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</si>
  <si>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</si>
  <si>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</si>
  <si>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</si>
  <si>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</si>
  <si>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</si>
  <si>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</si>
  <si>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</si>
  <si>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</si>
  <si>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</si>
  <si>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</si>
  <si>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</si>
  <si>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</si>
  <si>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</si>
  <si>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</si>
  <si>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</si>
  <si>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</si>
  <si>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</si>
  <si>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</si>
  <si>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</si>
  <si>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</si>
  <si>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</si>
  <si>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</si>
  <si>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</si>
  <si>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</si>
  <si>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</si>
  <si>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</si>
  <si>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</si>
  <si>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</si>
  <si>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</si>
  <si>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</si>
  <si>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</si>
  <si>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</si>
  <si>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</si>
  <si>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</si>
  <si>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</si>
  <si>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</si>
  <si>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</si>
  <si>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</si>
  <si>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45.05.01</t>
  </si>
  <si>
    <t>Fondul European de Dezvoltare Regionala</t>
  </si>
  <si>
    <t>45.05.01.01</t>
  </si>
  <si>
    <t>Sume primite in contul platilor efectuate in AN CURENT</t>
  </si>
  <si>
    <t>45.05.02</t>
  </si>
  <si>
    <t>Fondul Social European (FSE)</t>
  </si>
  <si>
    <t>45.05.02.02</t>
  </si>
  <si>
    <t>Sume primite in contul platilor efectuate in ANII ANTERIORI</t>
  </si>
  <si>
    <t>48.05</t>
  </si>
  <si>
    <t>48.05.02</t>
  </si>
  <si>
    <t>48.05.02.01</t>
  </si>
  <si>
    <t>Sume primite in contul platilor efectuate in anul curent</t>
  </si>
  <si>
    <t>48.05.02.02</t>
  </si>
  <si>
    <t>Sume primite in contul platilor efectuate in anul precedent</t>
  </si>
  <si>
    <t>48.05.15</t>
  </si>
  <si>
    <t>48.05.15.01</t>
  </si>
  <si>
    <t>48.05.15.02</t>
  </si>
  <si>
    <t>08</t>
  </si>
  <si>
    <t>FONDURI EXTERNE NERAMBURSABILE
TOTAL VENITURI</t>
  </si>
  <si>
    <t>48.08</t>
  </si>
  <si>
    <t>48.08.15</t>
  </si>
  <si>
    <t>Alte programe comunitare finantate in perioada 2014-2020 (APC)</t>
  </si>
  <si>
    <t>48.19.03</t>
  </si>
  <si>
    <t>Mecanismul pentru interconectarea Europei</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</si>
  <si>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</si>
  <si>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</si>
  <si>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</si>
  <si>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</si>
  <si>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</si>
  <si>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</si>
  <si>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</si>
  <si>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</si>
  <si>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</si>
  <si>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</si>
  <si>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</si>
  <si>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</si>
  <si>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</si>
  <si>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</si>
  <si>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</si>
  <si>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</si>
  <si>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</si>
  <si>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</si>
  <si>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</si>
  <si>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</si>
  <si>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</si>
  <si>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</si>
  <si>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</si>
  <si>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</si>
  <si>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</si>
  <si>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</si>
  <si>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</si>
  <si>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</si>
  <si>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</si>
  <si>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</si>
  <si>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</si>
  <si>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</si>
  <si>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</si>
  <si>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</si>
  <si>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</si>
  <si>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</si>
  <si>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</si>
  <si>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</si>
  <si>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</si>
  <si>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</si>
  <si>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</si>
  <si>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</si>
  <si>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</si>
  <si>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</si>
  <si>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</si>
  <si>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</si>
  <si>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</si>
  <si>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</si>
  <si>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</si>
  <si>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</si>
  <si>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</si>
  <si>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</si>
  <si>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</si>
  <si>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</si>
  <si>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</si>
  <si>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</si>
  <si>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</si>
  <si>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</si>
  <si>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</si>
  <si>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</si>
  <si>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</si>
  <si>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</si>
  <si>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</si>
  <si>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</si>
  <si>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</si>
  <si>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</si>
  <si>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</si>
  <si>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</si>
  <si>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</si>
  <si>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</si>
  <si>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</si>
  <si>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</si>
  <si>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</si>
  <si>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</si>
  <si>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</si>
  <si>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</si>
  <si>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</si>
  <si>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</si>
  <si>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</si>
  <si>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</si>
  <si>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</si>
  <si>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</si>
  <si>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</si>
  <si>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</si>
  <si>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</si>
  <si>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</si>
  <si>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</si>
  <si>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</si>
  <si>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</si>
  <si>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</si>
  <si>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</si>
  <si>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</si>
  <si>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</si>
  <si>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</si>
  <si>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</si>
  <si>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</si>
  <si>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</si>
  <si>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</si>
  <si>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</si>
  <si>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</si>
  <si>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</si>
  <si>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</si>
  <si>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</si>
  <si>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</si>
  <si>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</si>
  <si>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</si>
  <si>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</si>
  <si>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</si>
  <si>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</si>
  <si>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</si>
  <si>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</si>
  <si>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</si>
  <si>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</si>
  <si>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</si>
  <si>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</si>
  <si>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</si>
  <si>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</si>
  <si>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</si>
  <si>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</si>
  <si>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</si>
  <si>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</si>
  <si>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</si>
  <si>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</si>
  <si>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</si>
  <si>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</si>
  <si>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</si>
  <si>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</si>
  <si>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</si>
  <si>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</si>
  <si>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</si>
  <si>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</si>
  <si>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</si>
  <si>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</si>
  <si>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</si>
  <si>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</si>
  <si>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</si>
  <si>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</si>
  <si>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</si>
  <si>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</si>
  <si>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</si>
  <si>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</si>
  <si>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</si>
  <si>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</si>
  <si>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</si>
  <si>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</si>
  <si>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</si>
  <si>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</si>
  <si>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</si>
  <si>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</si>
  <si>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</si>
  <si>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</si>
  <si>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</si>
  <si>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</si>
  <si>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</si>
  <si>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</si>
  <si>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</si>
  <si>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</si>
  <si>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</si>
  <si>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</si>
  <si>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</si>
  <si>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</si>
  <si>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</si>
  <si>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</si>
  <si>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</si>
  <si>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</si>
  <si>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</si>
  <si>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</si>
  <si>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</si>
  <si>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</si>
  <si>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</si>
  <si>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</si>
  <si>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</si>
  <si>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</si>
  <si>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</si>
  <si>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</si>
  <si>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</si>
  <si>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</si>
  <si>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</si>
  <si>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</si>
  <si>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</si>
  <si>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</si>
  <si>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</si>
  <si>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</si>
  <si>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</si>
  <si>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</si>
  <si>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</si>
  <si>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</si>
  <si>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</si>
  <si>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</si>
  <si>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</si>
  <si>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</si>
  <si>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</si>
  <si>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</si>
  <si>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</si>
  <si>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</si>
  <si>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</si>
  <si>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</si>
  <si>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</si>
  <si>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</si>
  <si>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</si>
  <si>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</si>
  <si>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</si>
  <si>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</si>
  <si>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</si>
  <si>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</si>
  <si>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</si>
  <si>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</si>
  <si>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</si>
  <si>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</si>
  <si>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</si>
  <si>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</si>
  <si>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</si>
  <si>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</si>
  <si>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</si>
  <si>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</si>
  <si>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</si>
  <si>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</si>
  <si>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</si>
  <si>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</si>
  <si>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</si>
  <si>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</si>
  <si>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</si>
  <si>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</si>
  <si>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</si>
  <si>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</si>
  <si>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</si>
  <si>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</si>
  <si>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</si>
  <si>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</si>
  <si>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</si>
  <si>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</si>
  <si>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</si>
  <si>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</si>
  <si>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</si>
  <si>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</si>
  <si>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</si>
  <si>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</si>
  <si>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</si>
  <si>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</si>
  <si>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</si>
  <si>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</si>
  <si>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</si>
  <si>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</si>
  <si>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</si>
  <si>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</si>
  <si>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</si>
  <si>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</si>
  <si>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</si>
  <si>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</si>
  <si>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</si>
  <si>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</si>
  <si>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</si>
  <si>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</si>
  <si>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</si>
  <si>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</si>
  <si>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</si>
  <si>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</si>
  <si>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</si>
  <si>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</si>
  <si>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</si>
  <si>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</si>
  <si>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</si>
  <si>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</si>
  <si>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</si>
  <si>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</si>
  <si>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</si>
  <si>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</si>
  <si>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</si>
  <si>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</si>
  <si>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</si>
  <si>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</si>
  <si>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</si>
  <si>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</si>
  <si>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</si>
  <si>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</si>
  <si>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</si>
  <si>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</si>
  <si>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</si>
  <si>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</si>
  <si>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</si>
  <si>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68.05.06</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</si>
  <si>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</si>
  <si>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</si>
  <si>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</si>
  <si>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</si>
  <si>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</si>
  <si>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</si>
  <si>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</si>
  <si>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</si>
  <si>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</si>
  <si>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</si>
  <si>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</si>
  <si>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</si>
  <si>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</si>
  <si>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</si>
  <si>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</si>
  <si>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</si>
  <si>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</si>
  <si>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</si>
  <si>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</si>
  <si>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</si>
  <si>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</si>
  <si>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</si>
  <si>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</si>
  <si>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</si>
  <si>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</si>
  <si>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</si>
  <si>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</si>
  <si>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</si>
  <si>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</si>
  <si>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</si>
  <si>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</si>
  <si>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</si>
  <si>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</si>
  <si>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</si>
  <si>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</si>
  <si>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</si>
  <si>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</si>
  <si>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</si>
  <si>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</si>
  <si>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 xml:space="preserve">CONT DE EXECUTIE VENITURI </t>
  </si>
  <si>
    <t xml:space="preserve">CONT DE EXECUTIE CHELTUIELI </t>
  </si>
  <si>
    <t>Influente financiare determinate de cresterile salariale prevazute de art.I, alin.(1), din OUG nr.168/2022 cu modificările şi completările ulterioare, reprezentand majorarea,  începând cu data de 1 ianuarie, cu 10% faţă de nivelul acordat pentru luna decembrie 2022, a cuantumului brut al salariilor de bază/soldelor de funcţie/salariilor de funcţie/indemnizaţiilor de încadrare lunară de care beneficiază personalul plătit din fonduri publice, fără a se depăşi valoarea nominală pentru anul 2022 stabilită potrivit anexelor la Legea-cadru nr. 153/2017, cu modificările şi completările ulterioare</t>
  </si>
  <si>
    <t>Asistenta sociala in caz de boli, din care:</t>
  </si>
  <si>
    <t>~persoane fizice</t>
  </si>
  <si>
    <t>Asistenta sociala pentru familie si copii, din care:</t>
  </si>
  <si>
    <t xml:space="preserve">  ~ Vouchere de vacanta conform OUG nr.63/2023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</si>
</sst>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_ ;[Red]\-#,##0.00\ "/>
  </numFmts>
  <fonts count="26">
    <font>
      <sz val="10"/>
      <name val="Arial"/>
      <charset val="238"/>
    </font>
    <font>
      <sz val="10"/>
      <name val="Arial"/>
      <charset val="238"/>
    </font>
    <font>
      <b/>
      <i/>
      <sz val="10"/>
      <name val="Arial"/>
      <family val="2"/>
    </font>
    <font>
      <b/>
      <sz val="10"/>
      <name val="Arial"/>
      <family val="2"/>
    </font>
    <font>
      <sz val="10"/>
      <name val="Arial"/>
      <family val="2"/>
    </font>
    <font>
      <b/>
      <sz val="10"/>
      <name val="Arial"/>
      <family val="2"/>
      <charset val="238"/>
    </font>
    <font>
      <sz val="10"/>
      <name val="Arial"/>
      <family val="2"/>
      <charset val="238"/>
    </font>
    <font>
      <sz val="10"/>
      <color indexed="8"/>
      <name val="Arial"/>
      <family val="2"/>
    </font>
    <font>
      <b/>
      <sz val="10"/>
      <color theme="3"/>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sz val="10"/>
      <name val="Times New Roman CE"/>
      <charset val="238"/>
    </font>
    <font>
      <b/>
      <sz val="10"/>
      <name val="Times New Roman CE"/>
    </font>
    <font>
      <sz val="10"/>
      <name val="Calibri"/>
      <family val="2"/>
      <charset val="238"/>
    </font>
    <font>
      <b/>
      <i/>
      <sz val="12"/>
      <name val="Arial"/>
      <family val="2"/>
    </font>
    <font>
      <b/>
      <i/>
      <sz val="14"/>
      <name val="Palatino Linotype"/>
      <family val="1"/>
      <charset val="238"/>
    </font>
    <font>
      <b/>
      <sz val="10"/>
      <name val="Palatino Linotype"/>
      <family val="1"/>
    </font>
  </fonts>
  <fills count="3">
    <fill>
      <patternFill patternType="none"/>
    </fill>
    <fill>
      <patternFill patternType="gray125"/>
    </fill>
    <fill>
      <patternFill patternType="solid">
        <fgColor rgb="FFFFFF0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6" fillId="0" borderId="0"/>
    <xf numFmtId="0" fontId="6" fillId="0" borderId="0"/>
    <xf numFmtId="0" fontId="6" fillId="0" borderId="0"/>
    <xf numFmtId="0" fontId="1" fillId="0" borderId="0"/>
    <xf numFmtId="0" fontId="1" fillId="0" borderId="0"/>
  </cellStyleXfs>
  <cellXfs count="158">
    <xf numFmtId="0" fontId="0" fillId="0" borderId="0" xfId="0"/>
    <xf numFmtId="0" fontId="2" fillId="0" borderId="0" xfId="0" applyFont="1" applyFill="1" applyAlignment="1">
      <alignment horizontal="left"/>
    </xf>
    <xf numFmtId="0" fontId="3" fillId="0" borderId="0" xfId="0" applyFont="1" applyFill="1" applyAlignment="1">
      <alignment vertical="center" wrapText="1"/>
    </xf>
    <xf numFmtId="0" fontId="3" fillId="0" borderId="0" xfId="0" applyFont="1" applyFill="1" applyBorder="1" applyAlignment="1">
      <alignment horizontal="left"/>
    </xf>
    <xf numFmtId="4" fontId="3" fillId="0" borderId="0" xfId="0" applyNumberFormat="1" applyFont="1" applyFill="1" applyBorder="1"/>
    <xf numFmtId="0" fontId="2" fillId="0" borderId="0" xfId="0" applyFont="1" applyFill="1" applyBorder="1"/>
    <xf numFmtId="0" fontId="4" fillId="0" borderId="0" xfId="0" applyFont="1" applyFill="1" applyBorder="1"/>
    <xf numFmtId="0" fontId="2" fillId="0" borderId="0" xfId="0" applyFont="1" applyFill="1" applyAlignment="1">
      <alignment horizontal="center"/>
    </xf>
    <xf numFmtId="2" fontId="3"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4" fillId="0" borderId="0" xfId="0" applyFont="1" applyFill="1"/>
    <xf numFmtId="2" fontId="3" fillId="0" borderId="1" xfId="0" applyNumberFormat="1" applyFont="1" applyFill="1" applyBorder="1" applyAlignment="1">
      <alignment horizontal="center"/>
    </xf>
    <xf numFmtId="2" fontId="3" fillId="0" borderId="1" xfId="0" applyNumberFormat="1" applyFont="1" applyFill="1" applyBorder="1" applyAlignment="1">
      <alignment horizontal="center" wrapText="1"/>
    </xf>
    <xf numFmtId="3" fontId="3" fillId="0" borderId="0" xfId="0" applyNumberFormat="1" applyFont="1" applyFill="1" applyBorder="1" applyAlignment="1">
      <alignment horizontal="center"/>
    </xf>
    <xf numFmtId="3" fontId="4" fillId="0" borderId="0" xfId="0" applyNumberFormat="1" applyFont="1" applyFill="1" applyBorder="1"/>
    <xf numFmtId="3" fontId="4" fillId="0" borderId="0" xfId="0" applyNumberFormat="1" applyFont="1" applyFill="1"/>
    <xf numFmtId="2" fontId="3" fillId="0" borderId="1" xfId="0" applyNumberFormat="1" applyFont="1" applyFill="1" applyBorder="1" applyAlignment="1">
      <alignment wrapText="1"/>
    </xf>
    <xf numFmtId="4" fontId="3" fillId="0" borderId="1" xfId="0" applyNumberFormat="1" applyFont="1" applyFill="1" applyBorder="1"/>
    <xf numFmtId="3" fontId="3" fillId="0" borderId="1" xfId="0" applyNumberFormat="1" applyFont="1" applyFill="1" applyBorder="1"/>
    <xf numFmtId="2" fontId="4" fillId="0" borderId="1" xfId="0" applyNumberFormat="1" applyFont="1" applyFill="1" applyBorder="1" applyAlignment="1">
      <alignment wrapText="1"/>
    </xf>
    <xf numFmtId="3" fontId="4" fillId="0" borderId="1" xfId="0" applyNumberFormat="1" applyFont="1" applyFill="1" applyBorder="1"/>
    <xf numFmtId="4" fontId="5" fillId="0" borderId="1" xfId="0" applyNumberFormat="1" applyFont="1" applyFill="1" applyBorder="1"/>
    <xf numFmtId="4" fontId="4" fillId="0" borderId="1" xfId="1" applyNumberFormat="1" applyFont="1" applyFill="1" applyBorder="1" applyAlignment="1" applyProtection="1">
      <alignment wrapText="1"/>
      <protection locked="0"/>
    </xf>
    <xf numFmtId="0" fontId="3" fillId="0" borderId="0" xfId="0" applyFont="1" applyFill="1" applyBorder="1"/>
    <xf numFmtId="0" fontId="3" fillId="0" borderId="0" xfId="0" applyFont="1" applyFill="1"/>
    <xf numFmtId="2" fontId="3" fillId="0" borderId="1" xfId="0" applyNumberFormat="1" applyFont="1" applyFill="1" applyBorder="1"/>
    <xf numFmtId="2" fontId="7" fillId="0" borderId="1" xfId="0" applyNumberFormat="1" applyFont="1" applyFill="1" applyBorder="1" applyAlignment="1">
      <alignment wrapText="1"/>
    </xf>
    <xf numFmtId="2" fontId="7"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wrapText="1"/>
    </xf>
    <xf numFmtId="2" fontId="4" fillId="0" borderId="1" xfId="2" applyNumberFormat="1" applyFont="1" applyFill="1" applyBorder="1" applyAlignment="1" applyProtection="1">
      <alignment wrapText="1"/>
    </xf>
    <xf numFmtId="4" fontId="4" fillId="0" borderId="0" xfId="0" applyNumberFormat="1" applyFont="1" applyFill="1" applyBorder="1"/>
    <xf numFmtId="2" fontId="4" fillId="0" borderId="1" xfId="0" applyNumberFormat="1" applyFont="1" applyFill="1" applyBorder="1" applyAlignment="1">
      <alignment horizontal="left" vertical="center" wrapText="1"/>
    </xf>
    <xf numFmtId="2" fontId="5"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wrapText="1"/>
    </xf>
    <xf numFmtId="2" fontId="5" fillId="0" borderId="1" xfId="0" applyNumberFormat="1" applyFont="1" applyFill="1" applyBorder="1" applyAlignment="1">
      <alignment wrapText="1"/>
    </xf>
    <xf numFmtId="2" fontId="8" fillId="0" borderId="1" xfId="0" applyNumberFormat="1" applyFont="1" applyFill="1" applyBorder="1" applyAlignment="1">
      <alignment wrapText="1"/>
    </xf>
    <xf numFmtId="2" fontId="8" fillId="0" borderId="1" xfId="0" applyNumberFormat="1" applyFont="1" applyFill="1" applyBorder="1"/>
    <xf numFmtId="0" fontId="4" fillId="0" borderId="1" xfId="0" applyFont="1" applyFill="1" applyBorder="1"/>
    <xf numFmtId="0" fontId="4" fillId="0" borderId="0" xfId="0" applyFont="1" applyFill="1" applyAlignment="1">
      <alignment wrapText="1"/>
    </xf>
    <xf numFmtId="4" fontId="4" fillId="0" borderId="0" xfId="0" applyNumberFormat="1" applyFont="1" applyFill="1"/>
    <xf numFmtId="49" fontId="9" fillId="0" borderId="0" xfId="0" applyNumberFormat="1" applyFont="1" applyFill="1" applyBorder="1" applyAlignment="1">
      <alignment vertical="top" wrapText="1"/>
    </xf>
    <xf numFmtId="3" fontId="10" fillId="0" borderId="0" xfId="0" applyNumberFormat="1" applyFont="1" applyFill="1" applyBorder="1" applyAlignment="1">
      <alignment horizontal="center"/>
    </xf>
    <xf numFmtId="3" fontId="9" fillId="0" borderId="0" xfId="0" applyNumberFormat="1" applyFont="1" applyFill="1" applyBorder="1"/>
    <xf numFmtId="0" fontId="9" fillId="0" borderId="0" xfId="0" applyFont="1" applyFill="1"/>
    <xf numFmtId="4" fontId="9" fillId="0" borderId="0" xfId="0" applyNumberFormat="1" applyFont="1" applyFill="1" applyBorder="1"/>
    <xf numFmtId="4" fontId="11" fillId="0" borderId="0" xfId="0" applyNumberFormat="1" applyFont="1" applyFill="1" applyBorder="1" applyAlignment="1">
      <alignment wrapText="1"/>
    </xf>
    <xf numFmtId="3" fontId="11" fillId="0" borderId="0" xfId="0" applyNumberFormat="1" applyFont="1" applyFill="1" applyBorder="1" applyAlignment="1">
      <alignment wrapText="1"/>
    </xf>
    <xf numFmtId="164" fontId="9" fillId="0" borderId="0" xfId="0" applyNumberFormat="1" applyFont="1" applyFill="1" applyBorder="1"/>
    <xf numFmtId="3" fontId="10" fillId="0" borderId="0" xfId="0" applyNumberFormat="1" applyFont="1" applyFill="1" applyBorder="1" applyAlignment="1">
      <alignment horizontal="center" wrapText="1"/>
    </xf>
    <xf numFmtId="49"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49" fontId="11" fillId="0" borderId="1" xfId="0" applyNumberFormat="1" applyFont="1" applyFill="1" applyBorder="1" applyAlignment="1">
      <alignment horizontal="center" vertical="top" wrapText="1"/>
    </xf>
    <xf numFmtId="3" fontId="11" fillId="0" borderId="1" xfId="0" applyNumberFormat="1" applyFont="1" applyFill="1" applyBorder="1" applyAlignment="1">
      <alignment horizontal="center"/>
    </xf>
    <xf numFmtId="3" fontId="10" fillId="0" borderId="1" xfId="0" applyNumberFormat="1" applyFont="1" applyFill="1" applyBorder="1" applyAlignment="1">
      <alignment horizontal="center"/>
    </xf>
    <xf numFmtId="49" fontId="11" fillId="0" borderId="1" xfId="0" applyNumberFormat="1" applyFont="1" applyFill="1" applyBorder="1" applyAlignment="1">
      <alignment vertical="top" wrapText="1"/>
    </xf>
    <xf numFmtId="165" fontId="11" fillId="0" borderId="1" xfId="2" applyNumberFormat="1" applyFont="1" applyFill="1" applyBorder="1" applyAlignment="1" applyProtection="1">
      <alignment horizontal="left" wrapText="1"/>
    </xf>
    <xf numFmtId="3" fontId="11" fillId="0" borderId="1" xfId="3" applyNumberFormat="1" applyFont="1" applyFill="1" applyBorder="1" applyAlignment="1" applyProtection="1">
      <alignment horizontal="right" wrapText="1"/>
    </xf>
    <xf numFmtId="4" fontId="11" fillId="0" borderId="0" xfId="0" applyNumberFormat="1" applyFont="1" applyFill="1"/>
    <xf numFmtId="0" fontId="11" fillId="0" borderId="0" xfId="0" applyFont="1" applyFill="1"/>
    <xf numFmtId="165" fontId="11" fillId="0" borderId="1" xfId="2" applyNumberFormat="1" applyFont="1" applyFill="1" applyBorder="1" applyAlignment="1">
      <alignment wrapText="1"/>
    </xf>
    <xf numFmtId="49" fontId="11" fillId="0" borderId="1" xfId="0" applyNumberFormat="1" applyFont="1" applyFill="1" applyBorder="1" applyAlignment="1">
      <alignment horizontal="left" vertical="top" wrapText="1"/>
    </xf>
    <xf numFmtId="49" fontId="9" fillId="0" borderId="1" xfId="0" applyNumberFormat="1" applyFont="1" applyFill="1" applyBorder="1" applyAlignment="1">
      <alignment vertical="top" wrapText="1"/>
    </xf>
    <xf numFmtId="4" fontId="9" fillId="0" borderId="1" xfId="2" applyNumberFormat="1" applyFont="1" applyFill="1" applyBorder="1" applyAlignment="1">
      <alignment wrapText="1"/>
    </xf>
    <xf numFmtId="3" fontId="10" fillId="0" borderId="1" xfId="0" applyNumberFormat="1" applyFont="1" applyFill="1" applyBorder="1" applyAlignment="1">
      <alignment horizontal="right"/>
    </xf>
    <xf numFmtId="3" fontId="9" fillId="0" borderId="1" xfId="0" applyNumberFormat="1" applyFont="1" applyFill="1" applyBorder="1"/>
    <xf numFmtId="165" fontId="9" fillId="0" borderId="1" xfId="2" applyNumberFormat="1" applyFont="1" applyFill="1" applyBorder="1" applyAlignment="1">
      <alignment wrapText="1"/>
    </xf>
    <xf numFmtId="165" fontId="9" fillId="0" borderId="1" xfId="2" applyNumberFormat="1" applyFont="1" applyFill="1" applyBorder="1" applyAlignment="1" applyProtection="1">
      <alignment horizontal="left" vertical="center" wrapText="1"/>
    </xf>
    <xf numFmtId="0" fontId="12" fillId="0" borderId="0" xfId="0" applyFont="1" applyFill="1"/>
    <xf numFmtId="49" fontId="12" fillId="0" borderId="1" xfId="0" applyNumberFormat="1" applyFont="1" applyFill="1" applyBorder="1" applyAlignment="1">
      <alignment vertical="top" wrapText="1"/>
    </xf>
    <xf numFmtId="165" fontId="12" fillId="0" borderId="1" xfId="2" applyNumberFormat="1" applyFont="1" applyFill="1" applyBorder="1" applyAlignment="1">
      <alignment wrapText="1"/>
    </xf>
    <xf numFmtId="3" fontId="11" fillId="0" borderId="1" xfId="0" applyNumberFormat="1" applyFont="1" applyFill="1" applyBorder="1"/>
    <xf numFmtId="3" fontId="9" fillId="0" borderId="1" xfId="0" applyNumberFormat="1" applyFont="1" applyFill="1" applyBorder="1" applyAlignment="1">
      <alignment vertical="top" wrapText="1"/>
    </xf>
    <xf numFmtId="49" fontId="9" fillId="0" borderId="1" xfId="0" applyNumberFormat="1" applyFont="1" applyFill="1" applyBorder="1" applyAlignment="1">
      <alignment horizontal="left" vertical="top" wrapText="1"/>
    </xf>
    <xf numFmtId="165" fontId="11" fillId="0" borderId="1" xfId="3" applyNumberFormat="1" applyFont="1" applyFill="1" applyBorder="1" applyAlignment="1">
      <alignment wrapText="1"/>
    </xf>
    <xf numFmtId="165" fontId="9" fillId="0" borderId="1" xfId="3" applyNumberFormat="1" applyFont="1" applyFill="1" applyBorder="1" applyAlignment="1">
      <alignment wrapText="1"/>
    </xf>
    <xf numFmtId="49" fontId="15" fillId="0" borderId="1" xfId="0" applyNumberFormat="1" applyFont="1" applyFill="1" applyBorder="1" applyAlignment="1">
      <alignment vertical="top" wrapText="1"/>
    </xf>
    <xf numFmtId="4" fontId="11" fillId="0" borderId="1" xfId="2" applyNumberFormat="1" applyFont="1" applyFill="1" applyBorder="1" applyAlignment="1">
      <alignment wrapText="1"/>
    </xf>
    <xf numFmtId="4" fontId="9" fillId="0" borderId="1" xfId="0" applyNumberFormat="1" applyFont="1" applyFill="1" applyBorder="1" applyAlignment="1" applyProtection="1">
      <alignment wrapText="1"/>
    </xf>
    <xf numFmtId="4" fontId="9" fillId="0" borderId="1" xfId="0" applyNumberFormat="1" applyFont="1" applyFill="1" applyBorder="1" applyAlignment="1" applyProtection="1">
      <alignment horizontal="left" wrapText="1"/>
    </xf>
    <xf numFmtId="3" fontId="12" fillId="0" borderId="1" xfId="0" applyNumberFormat="1" applyFont="1" applyFill="1" applyBorder="1" applyAlignment="1">
      <alignment horizontal="right"/>
    </xf>
    <xf numFmtId="4" fontId="11" fillId="0" borderId="1" xfId="0" applyNumberFormat="1" applyFont="1" applyFill="1" applyBorder="1" applyAlignment="1" applyProtection="1">
      <alignment horizontal="left" wrapText="1"/>
    </xf>
    <xf numFmtId="165" fontId="16" fillId="0" borderId="1" xfId="2" applyNumberFormat="1" applyFont="1" applyFill="1" applyBorder="1" applyAlignment="1">
      <alignment wrapText="1"/>
    </xf>
    <xf numFmtId="4" fontId="9" fillId="0" borderId="1" xfId="2" applyNumberFormat="1" applyFont="1" applyFill="1" applyBorder="1" applyAlignment="1" applyProtection="1">
      <alignment wrapText="1"/>
    </xf>
    <xf numFmtId="3" fontId="9" fillId="0" borderId="1" xfId="0" applyNumberFormat="1" applyFont="1" applyFill="1" applyBorder="1" applyProtection="1"/>
    <xf numFmtId="165" fontId="16" fillId="0" borderId="1" xfId="2" applyNumberFormat="1" applyFont="1" applyFill="1" applyBorder="1" applyAlignment="1">
      <alignment horizontal="left" vertical="center" wrapText="1"/>
    </xf>
    <xf numFmtId="165" fontId="17" fillId="0" borderId="1" xfId="3" applyNumberFormat="1" applyFont="1" applyFill="1" applyBorder="1" applyAlignment="1">
      <alignment horizontal="left" vertical="center" wrapText="1"/>
    </xf>
    <xf numFmtId="165" fontId="16" fillId="0" borderId="1" xfId="3" applyNumberFormat="1" applyFont="1" applyFill="1" applyBorder="1" applyAlignment="1">
      <alignment horizontal="left" vertical="center" wrapText="1"/>
    </xf>
    <xf numFmtId="3" fontId="9" fillId="0" borderId="1" xfId="0" applyNumberFormat="1" applyFont="1" applyFill="1" applyBorder="1" applyAlignment="1" applyProtection="1">
      <alignment vertical="top" wrapText="1"/>
    </xf>
    <xf numFmtId="3" fontId="9" fillId="0" borderId="1" xfId="2" applyNumberFormat="1" applyFont="1" applyFill="1" applyBorder="1" applyAlignment="1">
      <alignment wrapText="1"/>
    </xf>
    <xf numFmtId="165" fontId="11" fillId="0" borderId="1" xfId="4" applyNumberFormat="1" applyFont="1" applyFill="1" applyBorder="1" applyAlignment="1">
      <alignment vertical="top" wrapText="1"/>
    </xf>
    <xf numFmtId="165" fontId="9" fillId="0" borderId="1" xfId="4" applyNumberFormat="1" applyFont="1" applyFill="1" applyBorder="1" applyAlignment="1">
      <alignment vertical="top" wrapText="1"/>
    </xf>
    <xf numFmtId="165" fontId="11" fillId="0" borderId="1" xfId="5" applyNumberFormat="1" applyFont="1" applyFill="1" applyBorder="1" applyAlignment="1" applyProtection="1">
      <alignment vertical="top" wrapText="1"/>
    </xf>
    <xf numFmtId="4" fontId="9" fillId="0" borderId="1" xfId="0" applyNumberFormat="1" applyFont="1" applyFill="1" applyBorder="1"/>
    <xf numFmtId="165" fontId="19" fillId="0" borderId="1" xfId="2" applyNumberFormat="1" applyFont="1" applyFill="1" applyBorder="1" applyAlignment="1">
      <alignment wrapText="1"/>
    </xf>
    <xf numFmtId="4" fontId="9" fillId="0" borderId="0" xfId="0" applyNumberFormat="1" applyFont="1" applyFill="1"/>
    <xf numFmtId="4" fontId="9" fillId="0" borderId="1" xfId="0" applyNumberFormat="1" applyFont="1" applyFill="1" applyBorder="1" applyAlignment="1">
      <alignment horizontal="left" vertical="center" wrapText="1"/>
    </xf>
    <xf numFmtId="2" fontId="9" fillId="0" borderId="1" xfId="2" applyNumberFormat="1" applyFont="1" applyFill="1" applyBorder="1" applyAlignment="1">
      <alignment wrapText="1"/>
    </xf>
    <xf numFmtId="165" fontId="11" fillId="0" borderId="1" xfId="2" applyNumberFormat="1" applyFont="1" applyFill="1" applyBorder="1" applyAlignment="1"/>
    <xf numFmtId="165" fontId="9" fillId="0" borderId="1" xfId="2" applyNumberFormat="1" applyFont="1" applyFill="1" applyBorder="1" applyAlignment="1"/>
    <xf numFmtId="3" fontId="11" fillId="0" borderId="1" xfId="0" applyNumberFormat="1" applyFont="1" applyFill="1" applyBorder="1" applyAlignment="1">
      <alignment wrapText="1"/>
    </xf>
    <xf numFmtId="3" fontId="9" fillId="0" borderId="1" xfId="0" applyNumberFormat="1" applyFont="1" applyFill="1" applyBorder="1" applyAlignment="1">
      <alignment wrapText="1"/>
    </xf>
    <xf numFmtId="1" fontId="3" fillId="0" borderId="1" xfId="0" applyNumberFormat="1" applyFont="1" applyFill="1" applyBorder="1" applyAlignment="1">
      <alignment horizontal="center"/>
    </xf>
    <xf numFmtId="4" fontId="2" fillId="0" borderId="0" xfId="0" applyNumberFormat="1" applyFont="1" applyFill="1" applyAlignment="1">
      <alignment horizontal="center"/>
    </xf>
    <xf numFmtId="2" fontId="5" fillId="0" borderId="1" xfId="0" applyNumberFormat="1" applyFont="1" applyFill="1" applyBorder="1" applyAlignment="1">
      <alignment horizontal="left"/>
    </xf>
    <xf numFmtId="2" fontId="6" fillId="0" borderId="1" xfId="0" applyNumberFormat="1" applyFont="1" applyFill="1" applyBorder="1" applyAlignment="1">
      <alignment horizontal="left"/>
    </xf>
    <xf numFmtId="2" fontId="20" fillId="0" borderId="1" xfId="0" applyNumberFormat="1" applyFont="1" applyFill="1" applyBorder="1" applyAlignment="1">
      <alignment wrapText="1"/>
    </xf>
    <xf numFmtId="2" fontId="21" fillId="0" borderId="1" xfId="0" applyNumberFormat="1" applyFont="1" applyFill="1" applyBorder="1" applyAlignment="1">
      <alignment wrapText="1"/>
    </xf>
    <xf numFmtId="2" fontId="22" fillId="0" borderId="1" xfId="0" applyNumberFormat="1" applyFont="1" applyFill="1" applyBorder="1" applyAlignment="1">
      <alignment wrapText="1"/>
    </xf>
    <xf numFmtId="2" fontId="6" fillId="0" borderId="1" xfId="0" applyNumberFormat="1" applyFont="1" applyFill="1" applyBorder="1" applyAlignment="1">
      <alignment wrapText="1"/>
    </xf>
    <xf numFmtId="49" fontId="6" fillId="0" borderId="1" xfId="1" applyNumberFormat="1" applyFont="1" applyFill="1" applyBorder="1" applyAlignment="1" applyProtection="1">
      <alignment horizontal="left"/>
      <protection locked="0"/>
    </xf>
    <xf numFmtId="2" fontId="3" fillId="0" borderId="1" xfId="0" applyNumberFormat="1" applyFont="1" applyFill="1" applyBorder="1" applyAlignment="1">
      <alignment horizontal="left"/>
    </xf>
    <xf numFmtId="2" fontId="6" fillId="0" borderId="1" xfId="0" applyNumberFormat="1" applyFont="1" applyFill="1" applyBorder="1" applyAlignment="1" applyProtection="1">
      <alignment horizontal="left" vertical="center"/>
    </xf>
    <xf numFmtId="0" fontId="23" fillId="0" borderId="0" xfId="0" applyFont="1" applyFill="1" applyAlignment="1">
      <alignment horizontal="left"/>
    </xf>
    <xf numFmtId="3" fontId="24" fillId="0" borderId="0" xfId="0" applyNumberFormat="1" applyFont="1" applyFill="1" applyBorder="1" applyAlignment="1">
      <alignment horizontal="center"/>
    </xf>
    <xf numFmtId="3" fontId="9" fillId="0" borderId="1" xfId="0" applyNumberFormat="1" applyFont="1" applyFill="1" applyBorder="1" applyAlignment="1" applyProtection="1">
      <alignment horizontal="center" vertical="top" wrapText="1"/>
    </xf>
    <xf numFmtId="4" fontId="11" fillId="0" borderId="1" xfId="3" applyNumberFormat="1" applyFont="1" applyFill="1" applyBorder="1" applyAlignment="1" applyProtection="1">
      <alignment horizontal="right" wrapText="1"/>
    </xf>
    <xf numFmtId="4" fontId="11" fillId="0" borderId="1" xfId="3" applyNumberFormat="1" applyFont="1" applyFill="1" applyBorder="1" applyAlignment="1">
      <alignment horizontal="right" wrapText="1"/>
    </xf>
    <xf numFmtId="4" fontId="10" fillId="0" borderId="1" xfId="0" applyNumberFormat="1" applyFont="1" applyFill="1" applyBorder="1" applyAlignment="1">
      <alignment horizontal="right"/>
    </xf>
    <xf numFmtId="4" fontId="13" fillId="0" borderId="1" xfId="3" applyNumberFormat="1" applyFont="1" applyFill="1" applyBorder="1" applyAlignment="1">
      <alignment horizontal="right" wrapText="1"/>
    </xf>
    <xf numFmtId="4" fontId="14" fillId="0" borderId="1" xfId="0" applyNumberFormat="1" applyFont="1" applyFill="1" applyBorder="1" applyAlignment="1">
      <alignment horizontal="right"/>
    </xf>
    <xf numFmtId="4" fontId="11" fillId="0" borderId="1" xfId="3" applyNumberFormat="1" applyFont="1" applyFill="1" applyBorder="1" applyAlignment="1">
      <alignment horizontal="right"/>
    </xf>
    <xf numFmtId="4" fontId="13" fillId="0" borderId="1" xfId="3" applyNumberFormat="1" applyFont="1" applyFill="1" applyBorder="1" applyAlignment="1" applyProtection="1">
      <alignment horizontal="right" wrapText="1"/>
    </xf>
    <xf numFmtId="4" fontId="11" fillId="0" borderId="1" xfId="0" applyNumberFormat="1" applyFont="1" applyFill="1" applyBorder="1"/>
    <xf numFmtId="4" fontId="9" fillId="0" borderId="1" xfId="2" applyNumberFormat="1" applyFont="1" applyFill="1" applyBorder="1" applyAlignment="1">
      <alignment horizontal="center" wrapText="1"/>
    </xf>
    <xf numFmtId="49" fontId="25" fillId="0" borderId="1" xfId="0" applyNumberFormat="1" applyFont="1" applyFill="1" applyBorder="1" applyAlignment="1">
      <alignment vertical="top" wrapText="1"/>
    </xf>
    <xf numFmtId="49" fontId="9" fillId="2" borderId="1" xfId="0" applyNumberFormat="1" applyFont="1" applyFill="1" applyBorder="1" applyAlignment="1">
      <alignment vertical="top" wrapText="1"/>
    </xf>
    <xf numFmtId="4" fontId="9" fillId="2" borderId="1" xfId="2" applyNumberFormat="1" applyFont="1" applyFill="1" applyBorder="1" applyAlignment="1" applyProtection="1">
      <alignment wrapText="1"/>
    </xf>
    <xf numFmtId="4" fontId="10" fillId="2" borderId="1" xfId="0" applyNumberFormat="1" applyFont="1" applyFill="1" applyBorder="1" applyAlignment="1">
      <alignment horizontal="right"/>
    </xf>
    <xf numFmtId="4" fontId="11" fillId="2" borderId="0" xfId="0" applyNumberFormat="1" applyFont="1" applyFill="1"/>
    <xf numFmtId="0" fontId="9" fillId="2" borderId="0" xfId="0" applyFont="1" applyFill="1"/>
    <xf numFmtId="0" fontId="11" fillId="2" borderId="0" xfId="0" applyFont="1" applyFill="1"/>
    <xf numFmtId="3" fontId="11" fillId="2" borderId="1" xfId="3" applyNumberFormat="1" applyFont="1" applyFill="1" applyBorder="1" applyAlignment="1" applyProtection="1">
      <alignment horizontal="right" wrapText="1"/>
    </xf>
    <xf numFmtId="3" fontId="9" fillId="2" borderId="1" xfId="0" applyNumberFormat="1" applyFont="1" applyFill="1" applyBorder="1"/>
    <xf numFmtId="49" fontId="9" fillId="2" borderId="0" xfId="0" applyNumberFormat="1" applyFont="1" applyFill="1" applyBorder="1" applyAlignment="1">
      <alignment vertical="top" wrapText="1"/>
    </xf>
    <xf numFmtId="165" fontId="9" fillId="2" borderId="1" xfId="2" applyNumberFormat="1" applyFont="1" applyFill="1" applyBorder="1" applyAlignment="1"/>
    <xf numFmtId="4" fontId="11" fillId="0" borderId="1" xfId="3" applyNumberFormat="1" applyFont="1" applyBorder="1" applyAlignment="1">
      <alignment horizontal="right" wrapText="1"/>
    </xf>
    <xf numFmtId="3" fontId="11" fillId="0" borderId="1" xfId="3" applyNumberFormat="1" applyFont="1" applyBorder="1" applyAlignment="1">
      <alignment horizontal="right" wrapText="1"/>
    </xf>
    <xf numFmtId="4" fontId="4" fillId="0" borderId="1" xfId="0" applyNumberFormat="1" applyFont="1" applyBorder="1"/>
    <xf numFmtId="4" fontId="4" fillId="0" borderId="1" xfId="0" applyNumberFormat="1" applyFont="1" applyFill="1" applyBorder="1"/>
    <xf numFmtId="4" fontId="3" fillId="0" borderId="1" xfId="0" applyNumberFormat="1" applyFont="1" applyBorder="1"/>
    <xf numFmtId="4" fontId="5" fillId="0" borderId="1" xfId="0" applyNumberFormat="1" applyFont="1" applyBorder="1"/>
    <xf numFmtId="4" fontId="9" fillId="0" borderId="1" xfId="0" applyNumberFormat="1" applyFont="1" applyBorder="1"/>
    <xf numFmtId="164" fontId="9" fillId="0" borderId="1" xfId="0" applyNumberFormat="1" applyFont="1" applyFill="1" applyBorder="1"/>
    <xf numFmtId="4" fontId="9" fillId="0" borderId="1" xfId="0" applyNumberFormat="1" applyFont="1" applyBorder="1" applyAlignment="1">
      <alignment vertical="top" wrapText="1"/>
    </xf>
    <xf numFmtId="4" fontId="9" fillId="0" borderId="1" xfId="0" applyNumberFormat="1" applyFont="1" applyFill="1" applyBorder="1" applyAlignment="1">
      <alignment vertical="top" wrapText="1"/>
    </xf>
    <xf numFmtId="4" fontId="9" fillId="0" borderId="1" xfId="3" applyNumberFormat="1" applyFont="1" applyBorder="1" applyAlignment="1">
      <alignment horizontal="right" wrapText="1"/>
    </xf>
    <xf numFmtId="4" fontId="10" fillId="0" borderId="1" xfId="0" applyNumberFormat="1" applyFont="1" applyBorder="1" applyAlignment="1">
      <alignment horizontal="right"/>
    </xf>
    <xf numFmtId="4" fontId="12" fillId="0" borderId="1" xfId="0" applyNumberFormat="1" applyFont="1" applyBorder="1" applyAlignment="1">
      <alignment horizontal="right"/>
    </xf>
    <xf numFmtId="4" fontId="12" fillId="0" borderId="1" xfId="0" applyNumberFormat="1" applyFont="1" applyFill="1" applyBorder="1" applyAlignment="1">
      <alignment horizontal="right"/>
    </xf>
    <xf numFmtId="4" fontId="9" fillId="0" borderId="1" xfId="2" applyNumberFormat="1" applyFont="1" applyBorder="1" applyAlignment="1">
      <alignment wrapText="1"/>
    </xf>
    <xf numFmtId="4" fontId="9" fillId="2" borderId="1" xfId="0" applyNumberFormat="1" applyFont="1" applyFill="1" applyBorder="1"/>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4" fillId="0" borderId="0" xfId="0" applyFont="1" applyFill="1" applyBorder="1" applyAlignment="1">
      <alignment horizontal="center" wrapText="1"/>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T156"/>
  <sheetViews>
    <sheetView zoomScaleNormal="100" workbookViewId="0">
      <pane xSplit="3" ySplit="6" topLeftCell="D7" activePane="bottomRight" state="frozen"/>
      <selection activeCell="B2" sqref="B2"/>
      <selection pane="topRight" activeCell="B2" sqref="B2"/>
      <selection pane="bottomLeft" activeCell="B2" sqref="B2"/>
      <selection pane="bottomRight" activeCell="E7" sqref="E7"/>
    </sheetView>
  </sheetViews>
  <sheetFormatPr defaultRowHeight="12.75"/>
  <cols>
    <col min="1" max="1" width="11" style="40" customWidth="1"/>
    <col min="2" max="2" width="59.5703125" style="11" customWidth="1"/>
    <col min="3" max="3" width="15" style="41" customWidth="1"/>
    <col min="4" max="4" width="14.5703125" style="41" customWidth="1"/>
    <col min="5" max="6" width="18" style="11" customWidth="1"/>
    <col min="7" max="7" width="14.5703125" style="6" customWidth="1"/>
    <col min="8" max="8" width="11.7109375" style="6" bestFit="1" customWidth="1"/>
    <col min="9" max="9" width="9.28515625" style="6" customWidth="1"/>
    <col min="10" max="10" width="10" style="6" customWidth="1"/>
    <col min="11" max="11" width="8.5703125" style="6" customWidth="1"/>
    <col min="12" max="12" width="10.5703125" style="6" customWidth="1"/>
    <col min="13" max="13" width="10.85546875" style="6" customWidth="1"/>
    <col min="14" max="14" width="11" style="6" customWidth="1"/>
    <col min="15" max="15" width="10.28515625" style="6" customWidth="1"/>
    <col min="16" max="16" width="9.140625" style="6"/>
    <col min="17" max="17" width="10" style="6" customWidth="1"/>
    <col min="18" max="18" width="10.7109375" style="6" customWidth="1"/>
    <col min="19" max="19" width="10" style="6" customWidth="1"/>
    <col min="20" max="20" width="10.28515625" style="6" customWidth="1"/>
    <col min="21" max="21" width="10" style="6" customWidth="1"/>
    <col min="22" max="22" width="10.85546875" style="6" customWidth="1"/>
    <col min="23" max="23" width="9.140625" style="6"/>
    <col min="24" max="24" width="9.7109375" style="6" customWidth="1"/>
    <col min="25" max="25" width="10.140625" style="6" customWidth="1"/>
    <col min="26" max="26" width="10.85546875" style="6" customWidth="1"/>
    <col min="27" max="27" width="9.7109375" style="6" customWidth="1"/>
    <col min="28" max="29" width="10.5703125" style="6" customWidth="1"/>
    <col min="30" max="30" width="10.85546875" style="6" customWidth="1"/>
    <col min="31" max="31" width="9.85546875" style="6" customWidth="1"/>
    <col min="32" max="32" width="9" style="6" customWidth="1"/>
    <col min="33" max="33" width="10.140625" style="6" customWidth="1"/>
    <col min="34" max="34" width="10.5703125" style="6" customWidth="1"/>
    <col min="35" max="35" width="10.7109375" style="6" customWidth="1"/>
    <col min="36" max="36" width="9.28515625" style="6" customWidth="1"/>
    <col min="37" max="37" width="10.28515625" style="6" customWidth="1"/>
    <col min="38" max="38" width="9.85546875" style="6" customWidth="1"/>
    <col min="39" max="39" width="10.7109375" style="6" customWidth="1"/>
    <col min="40" max="40" width="10" style="6" customWidth="1"/>
    <col min="41" max="41" width="10.28515625" style="6" customWidth="1"/>
    <col min="42" max="42" width="9.5703125" style="6" customWidth="1"/>
    <col min="43" max="43" width="10.7109375" style="6" customWidth="1"/>
    <col min="44" max="44" width="10.140625" style="6" bestFit="1" customWidth="1"/>
    <col min="45" max="45" width="10.5703125" style="6" customWidth="1"/>
    <col min="46" max="46" width="10" style="6" customWidth="1"/>
    <col min="47" max="47" width="10.85546875" style="6" customWidth="1"/>
    <col min="48" max="48" width="10.140625" style="6" customWidth="1"/>
    <col min="49" max="49" width="9.7109375" style="6" customWidth="1"/>
    <col min="50" max="50" width="10.85546875" style="6" customWidth="1"/>
    <col min="51" max="51" width="11.140625" style="6" customWidth="1"/>
    <col min="52" max="52" width="9.140625" style="6"/>
    <col min="53" max="53" width="10.5703125" style="6" customWidth="1"/>
    <col min="54" max="54" width="9.85546875" style="6" customWidth="1"/>
    <col min="55" max="55" width="10.85546875" style="6" customWidth="1"/>
    <col min="56" max="56" width="10.28515625" style="6" customWidth="1"/>
    <col min="57" max="57" width="8.5703125" style="6" customWidth="1"/>
    <col min="58" max="58" width="10.42578125" style="6" customWidth="1"/>
    <col min="59" max="60" width="9.85546875" style="6" customWidth="1"/>
    <col min="61" max="61" width="9.28515625" style="6" customWidth="1"/>
    <col min="62" max="62" width="9" style="6" customWidth="1"/>
    <col min="63" max="63" width="10.42578125" style="6" customWidth="1"/>
    <col min="64" max="64" width="11.28515625" style="6" customWidth="1"/>
    <col min="65" max="65" width="9.85546875" style="6" customWidth="1"/>
    <col min="66" max="66" width="10.42578125" style="6" customWidth="1"/>
    <col min="67" max="67" width="9.7109375" style="6" customWidth="1"/>
    <col min="68" max="68" width="11.140625" style="6" customWidth="1"/>
    <col min="69" max="69" width="10.42578125" style="6" customWidth="1"/>
    <col min="70" max="70" width="10" style="6" customWidth="1"/>
    <col min="71" max="71" width="10.140625" style="6" customWidth="1"/>
    <col min="72" max="72" width="10.7109375" style="6" customWidth="1"/>
    <col min="73" max="73" width="11.140625" style="6" customWidth="1"/>
    <col min="74" max="74" width="9.5703125" style="6" customWidth="1"/>
    <col min="75" max="75" width="11.28515625" style="6" customWidth="1"/>
    <col min="76" max="76" width="11" style="6" customWidth="1"/>
    <col min="77" max="77" width="9.85546875" style="6" customWidth="1"/>
    <col min="78" max="78" width="10.7109375" style="6" customWidth="1"/>
    <col min="79" max="79" width="10.28515625" style="6" customWidth="1"/>
    <col min="80" max="80" width="10.5703125" style="6" customWidth="1"/>
    <col min="81" max="81" width="9.5703125" style="6" customWidth="1"/>
    <col min="82" max="82" width="8.42578125" style="6" customWidth="1"/>
    <col min="83" max="83" width="10.7109375" style="6" customWidth="1"/>
    <col min="84" max="84" width="10.140625" style="6" customWidth="1"/>
    <col min="85" max="85" width="10.7109375" style="6" customWidth="1"/>
    <col min="86" max="86" width="9.85546875" style="6" customWidth="1"/>
    <col min="87" max="87" width="9.7109375" style="6" customWidth="1"/>
    <col min="88" max="88" width="10" style="6" customWidth="1"/>
    <col min="89" max="89" width="11.42578125" style="6" customWidth="1"/>
    <col min="90" max="90" width="10" style="6" customWidth="1"/>
    <col min="91" max="91" width="9.7109375" style="6" customWidth="1"/>
    <col min="92" max="92" width="10" style="6" customWidth="1"/>
    <col min="93" max="93" width="10.7109375" style="6" customWidth="1"/>
    <col min="94" max="94" width="9.28515625" style="6" customWidth="1"/>
    <col min="95" max="95" width="10.7109375" style="6" customWidth="1"/>
    <col min="96" max="96" width="10.140625" style="6" customWidth="1"/>
    <col min="97" max="97" width="10.85546875" style="6" customWidth="1"/>
    <col min="98" max="98" width="11.140625" style="6" customWidth="1"/>
    <col min="99" max="101" width="10.28515625" style="6" customWidth="1"/>
    <col min="102" max="102" width="9.5703125" style="6" customWidth="1"/>
    <col min="103" max="103" width="10.28515625" style="6" customWidth="1"/>
    <col min="104" max="104" width="9.5703125" style="6" customWidth="1"/>
    <col min="105" max="105" width="10.140625" style="6" customWidth="1"/>
    <col min="106" max="106" width="8.85546875" style="6" customWidth="1"/>
    <col min="107" max="107" width="9.42578125" style="6" customWidth="1"/>
    <col min="108" max="108" width="10.28515625" style="6" customWidth="1"/>
    <col min="109" max="109" width="9.85546875" style="6" customWidth="1"/>
    <col min="110" max="110" width="9.5703125" style="6" customWidth="1"/>
    <col min="111" max="111" width="9" style="6" customWidth="1"/>
    <col min="112" max="112" width="9.7109375" style="6" customWidth="1"/>
    <col min="113" max="114" width="10.42578125" style="6" customWidth="1"/>
    <col min="115" max="115" width="10.140625" style="6" customWidth="1"/>
    <col min="116" max="116" width="10.28515625" style="6" customWidth="1"/>
    <col min="117" max="117" width="11.5703125" style="6" customWidth="1"/>
    <col min="118" max="119" width="11.140625" style="6" customWidth="1"/>
    <col min="120" max="120" width="9.85546875" style="6" customWidth="1"/>
    <col min="121" max="121" width="8.5703125" style="6" customWidth="1"/>
    <col min="122" max="122" width="10.28515625" style="6" customWidth="1"/>
    <col min="123" max="123" width="10" style="6" customWidth="1"/>
    <col min="124" max="124" width="9.85546875" style="6" customWidth="1"/>
    <col min="125" max="125" width="10.140625" style="6" customWidth="1"/>
    <col min="126" max="126" width="11.7109375" style="6" customWidth="1"/>
    <col min="127" max="127" width="8.140625" style="6" customWidth="1"/>
    <col min="128" max="128" width="8.5703125" style="6" customWidth="1"/>
    <col min="129" max="129" width="10.140625" style="6" customWidth="1"/>
    <col min="130" max="130" width="11.7109375" style="6" customWidth="1"/>
    <col min="131" max="131" width="9.5703125" style="6" customWidth="1"/>
    <col min="132" max="132" width="9.42578125" style="6" customWidth="1"/>
    <col min="133" max="133" width="12.28515625" style="6" customWidth="1"/>
    <col min="134" max="134" width="11.42578125" style="6" customWidth="1"/>
    <col min="135" max="135" width="11.5703125" style="6" customWidth="1"/>
    <col min="136" max="136" width="11.42578125" style="6" customWidth="1"/>
    <col min="137" max="137" width="14.28515625" style="6" customWidth="1"/>
    <col min="138" max="138" width="10.5703125" style="6" customWidth="1"/>
    <col min="139" max="139" width="11.7109375" style="6" bestFit="1" customWidth="1"/>
    <col min="140" max="140" width="11" style="6" customWidth="1"/>
    <col min="141" max="141" width="12" style="6" customWidth="1"/>
    <col min="142" max="142" width="10.85546875" style="6" customWidth="1"/>
    <col min="143" max="143" width="11.5703125" style="6" customWidth="1"/>
    <col min="144" max="144" width="9.85546875" style="6" customWidth="1"/>
    <col min="145" max="145" width="10.5703125" style="6" customWidth="1"/>
    <col min="146" max="147" width="9.140625" style="6"/>
    <col min="148" max="148" width="10.5703125" style="6" customWidth="1"/>
    <col min="149" max="149" width="9.85546875" style="6" customWidth="1"/>
    <col min="150" max="150" width="10.140625" style="6" customWidth="1"/>
    <col min="151" max="152" width="9.140625" style="6"/>
    <col min="153" max="153" width="10.5703125" style="6" customWidth="1"/>
    <col min="154" max="154" width="10" style="6" customWidth="1"/>
    <col min="155" max="155" width="9.85546875" style="6" customWidth="1"/>
    <col min="156" max="157" width="9.140625" style="6"/>
    <col min="158" max="158" width="10.42578125" style="6" customWidth="1"/>
    <col min="159" max="159" width="9.7109375" style="6" customWidth="1"/>
    <col min="160" max="160" width="10" style="6" customWidth="1"/>
    <col min="161" max="162" width="9.140625" style="6"/>
    <col min="163" max="163" width="10.140625" style="6" customWidth="1"/>
    <col min="164" max="164" width="12.7109375" style="6" bestFit="1" customWidth="1"/>
    <col min="165" max="176" width="9.140625" style="6"/>
    <col min="177" max="16384" width="9.140625" style="11"/>
  </cols>
  <sheetData>
    <row r="1" spans="1:176" ht="15">
      <c r="B1" s="116" t="s">
        <v>517</v>
      </c>
      <c r="C1" s="106"/>
      <c r="D1" s="106"/>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row>
    <row r="2" spans="1:176">
      <c r="B2" s="1"/>
      <c r="C2" s="106"/>
      <c r="D2" s="106"/>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row>
    <row r="3" spans="1:176">
      <c r="A3" s="2"/>
      <c r="B3" s="3"/>
      <c r="C3" s="32"/>
      <c r="D3" s="32"/>
      <c r="E3" s="32"/>
      <c r="F3" s="32"/>
      <c r="FG3" s="5"/>
    </row>
    <row r="4" spans="1:176" ht="12.75" customHeight="1">
      <c r="B4" s="6"/>
      <c r="C4" s="32"/>
      <c r="D4" s="32"/>
      <c r="E4" s="32"/>
      <c r="F4" s="7" t="s">
        <v>0</v>
      </c>
      <c r="G4" s="157"/>
      <c r="H4" s="157"/>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6"/>
      <c r="EJ4" s="156"/>
      <c r="EK4" s="156"/>
      <c r="EL4" s="156"/>
      <c r="EM4" s="156"/>
      <c r="EN4" s="155"/>
      <c r="EO4" s="155"/>
      <c r="EP4" s="155"/>
      <c r="EQ4" s="155"/>
      <c r="ER4" s="155"/>
      <c r="ES4" s="155"/>
      <c r="ET4" s="155"/>
      <c r="EU4" s="155"/>
      <c r="EV4" s="155"/>
      <c r="EW4" s="155"/>
      <c r="EX4" s="155"/>
      <c r="EY4" s="155"/>
      <c r="EZ4" s="155"/>
      <c r="FA4" s="155"/>
      <c r="FB4" s="155"/>
      <c r="FC4" s="155"/>
      <c r="FD4" s="155"/>
      <c r="FE4" s="155"/>
      <c r="FF4" s="155"/>
      <c r="FG4" s="155"/>
    </row>
    <row r="5" spans="1:176" ht="76.5">
      <c r="A5" s="8" t="s">
        <v>1</v>
      </c>
      <c r="B5" s="8" t="s">
        <v>2</v>
      </c>
      <c r="C5" s="8" t="s">
        <v>3</v>
      </c>
      <c r="D5" s="9" t="s">
        <v>4</v>
      </c>
      <c r="E5" s="8" t="s">
        <v>5</v>
      </c>
      <c r="F5" s="8" t="s">
        <v>6</v>
      </c>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row>
    <row r="6" spans="1:176" s="16" customFormat="1">
      <c r="A6" s="12"/>
      <c r="B6" s="13"/>
      <c r="C6" s="105"/>
      <c r="D6" s="105"/>
      <c r="E6" s="105"/>
      <c r="F6" s="105"/>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5"/>
      <c r="FI6" s="15"/>
      <c r="FJ6" s="15"/>
      <c r="FK6" s="15"/>
      <c r="FL6" s="15"/>
      <c r="FM6" s="15"/>
      <c r="FN6" s="15"/>
      <c r="FO6" s="15"/>
      <c r="FP6" s="15"/>
      <c r="FQ6" s="15"/>
      <c r="FR6" s="15"/>
      <c r="FS6" s="15"/>
      <c r="FT6" s="15"/>
    </row>
    <row r="7" spans="1:176">
      <c r="A7" s="107" t="s">
        <v>7</v>
      </c>
      <c r="B7" s="17" t="s">
        <v>8</v>
      </c>
      <c r="C7" s="18">
        <f t="shared" ref="C7:G7" si="0">+C8+C66+C110+C95+C90</f>
        <v>252217740</v>
      </c>
      <c r="D7" s="18">
        <f t="shared" ref="D7" si="1">+D8+D66+D110+D95+D90</f>
        <v>252217740</v>
      </c>
      <c r="E7" s="18">
        <f t="shared" si="0"/>
        <v>184424980.28999999</v>
      </c>
      <c r="F7" s="18">
        <f t="shared" si="0"/>
        <v>20443104.509999998</v>
      </c>
      <c r="G7" s="143">
        <f t="shared" si="0"/>
        <v>163981875.77999997</v>
      </c>
      <c r="H7" s="32"/>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32"/>
      <c r="FI7" s="32"/>
    </row>
    <row r="8" spans="1:176">
      <c r="A8" s="107" t="s">
        <v>9</v>
      </c>
      <c r="B8" s="17" t="s">
        <v>10</v>
      </c>
      <c r="C8" s="18">
        <f t="shared" ref="C8:G8" si="2">+C14+C52+C9</f>
        <v>221111000</v>
      </c>
      <c r="D8" s="18">
        <f t="shared" ref="D8" si="3">+D14+D52+D9</f>
        <v>221111000</v>
      </c>
      <c r="E8" s="18">
        <f t="shared" si="2"/>
        <v>153189040.28999999</v>
      </c>
      <c r="F8" s="18">
        <f t="shared" si="2"/>
        <v>15959170.51</v>
      </c>
      <c r="G8" s="143">
        <f t="shared" si="2"/>
        <v>137229869.77999997</v>
      </c>
      <c r="H8" s="32"/>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32"/>
      <c r="FI8" s="32"/>
    </row>
    <row r="9" spans="1:176">
      <c r="A9" s="107" t="s">
        <v>11</v>
      </c>
      <c r="B9" s="17" t="s">
        <v>12</v>
      </c>
      <c r="C9" s="18">
        <f t="shared" ref="C9:G9" si="4">+C10+C11+C12+C13</f>
        <v>0</v>
      </c>
      <c r="D9" s="18">
        <f t="shared" ref="D9" si="5">+D10+D11+D12+D13</f>
        <v>0</v>
      </c>
      <c r="E9" s="18">
        <f t="shared" si="4"/>
        <v>0</v>
      </c>
      <c r="F9" s="18">
        <f t="shared" si="4"/>
        <v>0</v>
      </c>
      <c r="G9" s="143">
        <f t="shared" si="4"/>
        <v>0</v>
      </c>
      <c r="H9" s="32"/>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32"/>
      <c r="FI9" s="32"/>
    </row>
    <row r="10" spans="1:176" ht="38.25">
      <c r="A10" s="107" t="s">
        <v>13</v>
      </c>
      <c r="B10" s="17" t="s">
        <v>14</v>
      </c>
      <c r="C10" s="18"/>
      <c r="D10" s="18"/>
      <c r="E10" s="19"/>
      <c r="F10" s="19"/>
      <c r="G10" s="143"/>
      <c r="H10" s="32"/>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32"/>
      <c r="FI10" s="32"/>
    </row>
    <row r="11" spans="1:176" ht="38.25">
      <c r="A11" s="107" t="s">
        <v>15</v>
      </c>
      <c r="B11" s="17" t="s">
        <v>16</v>
      </c>
      <c r="C11" s="18"/>
      <c r="D11" s="18"/>
      <c r="E11" s="19"/>
      <c r="F11" s="19"/>
      <c r="G11" s="143"/>
      <c r="H11" s="32"/>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32"/>
      <c r="FI11" s="32"/>
    </row>
    <row r="12" spans="1:176" ht="25.5">
      <c r="A12" s="107" t="s">
        <v>17</v>
      </c>
      <c r="B12" s="17" t="s">
        <v>18</v>
      </c>
      <c r="C12" s="18"/>
      <c r="D12" s="18"/>
      <c r="E12" s="19"/>
      <c r="F12" s="19"/>
      <c r="G12" s="143"/>
      <c r="H12" s="32"/>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32"/>
      <c r="FI12" s="32"/>
    </row>
    <row r="13" spans="1:176" ht="38.25">
      <c r="A13" s="107" t="s">
        <v>19</v>
      </c>
      <c r="B13" s="17" t="s">
        <v>20</v>
      </c>
      <c r="C13" s="18"/>
      <c r="D13" s="18"/>
      <c r="E13" s="19"/>
      <c r="F13" s="19"/>
      <c r="G13" s="143"/>
      <c r="H13" s="32"/>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32"/>
      <c r="FI13" s="32"/>
    </row>
    <row r="14" spans="1:176">
      <c r="A14" s="107" t="s">
        <v>21</v>
      </c>
      <c r="B14" s="17" t="s">
        <v>22</v>
      </c>
      <c r="C14" s="18">
        <f t="shared" ref="C14:G14" si="6">+C15+C28</f>
        <v>220316000</v>
      </c>
      <c r="D14" s="18">
        <f t="shared" ref="D14" si="7">+D15+D28</f>
        <v>220316000</v>
      </c>
      <c r="E14" s="18">
        <f t="shared" si="6"/>
        <v>152441808.66</v>
      </c>
      <c r="F14" s="18">
        <f t="shared" si="6"/>
        <v>15900790.77</v>
      </c>
      <c r="G14" s="143">
        <f t="shared" si="6"/>
        <v>136541017.88999999</v>
      </c>
      <c r="H14" s="32"/>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32"/>
      <c r="FI14" s="32"/>
    </row>
    <row r="15" spans="1:176">
      <c r="A15" s="107" t="s">
        <v>23</v>
      </c>
      <c r="B15" s="17" t="s">
        <v>24</v>
      </c>
      <c r="C15" s="18">
        <f t="shared" ref="C15:G15" si="8">+C16+C24+C27</f>
        <v>13311000</v>
      </c>
      <c r="D15" s="18">
        <f t="shared" ref="D15" si="9">+D16+D24+D27</f>
        <v>13311000</v>
      </c>
      <c r="E15" s="18">
        <f t="shared" si="8"/>
        <v>8424275.6600000001</v>
      </c>
      <c r="F15" s="18">
        <f t="shared" si="8"/>
        <v>865621.77000000048</v>
      </c>
      <c r="G15" s="143">
        <f t="shared" si="8"/>
        <v>7558653.8899999997</v>
      </c>
      <c r="H15" s="32"/>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32"/>
      <c r="FI15" s="32"/>
    </row>
    <row r="16" spans="1:176" ht="25.5">
      <c r="A16" s="107" t="s">
        <v>25</v>
      </c>
      <c r="B16" s="17" t="s">
        <v>26</v>
      </c>
      <c r="C16" s="18">
        <f t="shared" ref="C16:G16" si="10">C17+C18+C20+C21+C22+C19+C23</f>
        <v>4046000</v>
      </c>
      <c r="D16" s="18">
        <f t="shared" ref="D16" si="11">D17+D18+D20+D21+D22+D19+D23</f>
        <v>4046000</v>
      </c>
      <c r="E16" s="18">
        <f t="shared" si="10"/>
        <v>1031344</v>
      </c>
      <c r="F16" s="18">
        <f t="shared" si="10"/>
        <v>47622</v>
      </c>
      <c r="G16" s="143">
        <f t="shared" si="10"/>
        <v>983722</v>
      </c>
      <c r="H16" s="32"/>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32"/>
      <c r="FI16" s="32"/>
    </row>
    <row r="17" spans="1:165" s="6" customFormat="1" ht="25.5">
      <c r="A17" s="108" t="s">
        <v>27</v>
      </c>
      <c r="B17" s="20" t="s">
        <v>28</v>
      </c>
      <c r="C17" s="18">
        <v>4046000</v>
      </c>
      <c r="D17" s="18">
        <v>4046000</v>
      </c>
      <c r="E17" s="142">
        <v>639521</v>
      </c>
      <c r="F17" s="142">
        <f>E17-G17</f>
        <v>10567</v>
      </c>
      <c r="G17" s="141">
        <v>628954</v>
      </c>
      <c r="H17" s="32"/>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32"/>
      <c r="FI17" s="32"/>
    </row>
    <row r="18" spans="1:165" s="6" customFormat="1" ht="25.5">
      <c r="A18" s="108" t="s">
        <v>29</v>
      </c>
      <c r="B18" s="20" t="s">
        <v>30</v>
      </c>
      <c r="C18" s="18"/>
      <c r="D18" s="18"/>
      <c r="E18" s="21"/>
      <c r="F18" s="21"/>
      <c r="G18" s="141"/>
      <c r="H18" s="32"/>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32"/>
      <c r="FI18" s="32"/>
    </row>
    <row r="19" spans="1:165" s="6" customFormat="1">
      <c r="A19" s="108" t="s">
        <v>31</v>
      </c>
      <c r="B19" s="20" t="s">
        <v>32</v>
      </c>
      <c r="C19" s="18"/>
      <c r="D19" s="18"/>
      <c r="E19" s="21"/>
      <c r="F19" s="21"/>
      <c r="G19" s="141"/>
      <c r="H19" s="32"/>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32"/>
      <c r="FI19" s="32"/>
    </row>
    <row r="20" spans="1:165" s="6" customFormat="1" ht="25.5">
      <c r="A20" s="108" t="s">
        <v>33</v>
      </c>
      <c r="B20" s="20" t="s">
        <v>34</v>
      </c>
      <c r="C20" s="18"/>
      <c r="D20" s="18"/>
      <c r="E20" s="21"/>
      <c r="F20" s="21"/>
      <c r="G20" s="141"/>
      <c r="H20" s="32"/>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32"/>
      <c r="FI20" s="32"/>
    </row>
    <row r="21" spans="1:165" s="6" customFormat="1" ht="25.5">
      <c r="A21" s="108" t="s">
        <v>35</v>
      </c>
      <c r="B21" s="20" t="s">
        <v>36</v>
      </c>
      <c r="C21" s="18"/>
      <c r="D21" s="18"/>
      <c r="E21" s="21"/>
      <c r="F21" s="21"/>
      <c r="G21" s="141"/>
      <c r="H21" s="32"/>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32"/>
      <c r="FI21" s="32"/>
    </row>
    <row r="22" spans="1:165" s="6" customFormat="1" ht="43.5" customHeight="1">
      <c r="A22" s="108" t="s">
        <v>37</v>
      </c>
      <c r="B22" s="109" t="s">
        <v>38</v>
      </c>
      <c r="C22" s="18"/>
      <c r="D22" s="18"/>
      <c r="E22" s="21"/>
      <c r="F22" s="21"/>
      <c r="G22" s="141"/>
      <c r="H22" s="32"/>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32"/>
      <c r="FI22" s="32"/>
    </row>
    <row r="23" spans="1:165" s="6" customFormat="1" ht="43.5" customHeight="1">
      <c r="A23" s="108" t="s">
        <v>39</v>
      </c>
      <c r="B23" s="109" t="s">
        <v>40</v>
      </c>
      <c r="C23" s="18"/>
      <c r="D23" s="18"/>
      <c r="E23" s="142">
        <v>391823</v>
      </c>
      <c r="F23" s="142">
        <f>E23-G23</f>
        <v>37055</v>
      </c>
      <c r="G23" s="141">
        <v>354768</v>
      </c>
      <c r="H23" s="32"/>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32"/>
      <c r="FI23" s="32"/>
    </row>
    <row r="24" spans="1:165" s="6" customFormat="1">
      <c r="A24" s="107" t="s">
        <v>41</v>
      </c>
      <c r="B24" s="110" t="s">
        <v>42</v>
      </c>
      <c r="C24" s="22">
        <f t="shared" ref="C24:G24" si="12">C25+C26</f>
        <v>0</v>
      </c>
      <c r="D24" s="22">
        <f t="shared" ref="D24" si="13">D25+D26</f>
        <v>0</v>
      </c>
      <c r="E24" s="22">
        <f t="shared" si="12"/>
        <v>13541</v>
      </c>
      <c r="F24" s="22">
        <f t="shared" si="12"/>
        <v>1197</v>
      </c>
      <c r="G24" s="144">
        <f t="shared" si="12"/>
        <v>12344</v>
      </c>
      <c r="H24" s="32"/>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32"/>
      <c r="FI24" s="32"/>
    </row>
    <row r="25" spans="1:165" s="6" customFormat="1">
      <c r="A25" s="108" t="s">
        <v>43</v>
      </c>
      <c r="B25" s="109" t="s">
        <v>44</v>
      </c>
      <c r="C25" s="18"/>
      <c r="D25" s="18"/>
      <c r="E25" s="142">
        <v>13541</v>
      </c>
      <c r="F25" s="142">
        <f>E25-G25</f>
        <v>1197</v>
      </c>
      <c r="G25" s="141">
        <v>12344</v>
      </c>
      <c r="H25" s="32"/>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32"/>
      <c r="FI25" s="32"/>
    </row>
    <row r="26" spans="1:165" s="6" customFormat="1" ht="25.5">
      <c r="A26" s="108" t="s">
        <v>45</v>
      </c>
      <c r="B26" s="109" t="s">
        <v>46</v>
      </c>
      <c r="C26" s="18"/>
      <c r="D26" s="18"/>
      <c r="E26" s="21"/>
      <c r="F26" s="21"/>
      <c r="G26" s="141"/>
      <c r="H26" s="32"/>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32"/>
      <c r="FI26" s="32"/>
    </row>
    <row r="27" spans="1:165" s="6" customFormat="1" ht="25.5">
      <c r="A27" s="108" t="s">
        <v>47</v>
      </c>
      <c r="B27" s="109" t="s">
        <v>48</v>
      </c>
      <c r="C27" s="18">
        <v>9265000</v>
      </c>
      <c r="D27" s="18">
        <v>9265000</v>
      </c>
      <c r="E27" s="142">
        <v>7379390.6600000001</v>
      </c>
      <c r="F27" s="142">
        <f>E27-G27</f>
        <v>816802.77000000048</v>
      </c>
      <c r="G27" s="141">
        <v>6562587.8899999997</v>
      </c>
      <c r="H27" s="32"/>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32"/>
      <c r="FI27" s="32"/>
    </row>
    <row r="28" spans="1:165" s="6" customFormat="1">
      <c r="A28" s="107" t="s">
        <v>49</v>
      </c>
      <c r="B28" s="17" t="s">
        <v>50</v>
      </c>
      <c r="C28" s="18">
        <f t="shared" ref="C28:G28" si="14">C29+C35+C51+C36+C37+C38+C39+C40+C41+C42+C43+C44+C45+C46+C47+C48+C49+C50</f>
        <v>207005000</v>
      </c>
      <c r="D28" s="18">
        <f t="shared" ref="D28" si="15">D29+D35+D51+D36+D37+D38+D39+D40+D41+D42+D43+D44+D45+D46+D47+D48+D49+D50</f>
        <v>207005000</v>
      </c>
      <c r="E28" s="18">
        <f t="shared" si="14"/>
        <v>144017533</v>
      </c>
      <c r="F28" s="18">
        <f t="shared" si="14"/>
        <v>15035169</v>
      </c>
      <c r="G28" s="143">
        <f t="shared" si="14"/>
        <v>128982364</v>
      </c>
      <c r="H28" s="32"/>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32"/>
      <c r="FI28" s="32"/>
    </row>
    <row r="29" spans="1:165" s="6" customFormat="1" ht="25.5">
      <c r="A29" s="107" t="s">
        <v>51</v>
      </c>
      <c r="B29" s="17" t="s">
        <v>52</v>
      </c>
      <c r="C29" s="18">
        <f t="shared" ref="C29:G29" si="16">C30+C31+C32+C33+C34</f>
        <v>200044000</v>
      </c>
      <c r="D29" s="18">
        <f t="shared" ref="D29" si="17">D30+D31+D32+D33+D34</f>
        <v>200044000</v>
      </c>
      <c r="E29" s="18">
        <f t="shared" si="16"/>
        <v>137661061</v>
      </c>
      <c r="F29" s="18">
        <f t="shared" si="16"/>
        <v>14724649</v>
      </c>
      <c r="G29" s="143">
        <f t="shared" si="16"/>
        <v>122936412</v>
      </c>
      <c r="H29" s="32"/>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32"/>
      <c r="FI29" s="32"/>
    </row>
    <row r="30" spans="1:165" s="6" customFormat="1" ht="25.5">
      <c r="A30" s="108" t="s">
        <v>53</v>
      </c>
      <c r="B30" s="20" t="s">
        <v>54</v>
      </c>
      <c r="C30" s="18">
        <v>200044000</v>
      </c>
      <c r="D30" s="18">
        <v>200044000</v>
      </c>
      <c r="E30" s="142">
        <v>137208078</v>
      </c>
      <c r="F30" s="142">
        <f>E30-G30</f>
        <v>14733733</v>
      </c>
      <c r="G30" s="141">
        <v>122474345</v>
      </c>
      <c r="H30" s="32"/>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32"/>
      <c r="FI30" s="32"/>
    </row>
    <row r="31" spans="1:165" s="6" customFormat="1" ht="38.25">
      <c r="A31" s="108" t="s">
        <v>55</v>
      </c>
      <c r="B31" s="111" t="s">
        <v>56</v>
      </c>
      <c r="C31" s="18"/>
      <c r="D31" s="18"/>
      <c r="E31" s="142">
        <v>-444286</v>
      </c>
      <c r="F31" s="142">
        <f>E31-G31</f>
        <v>-9084</v>
      </c>
      <c r="G31" s="141">
        <v>-435202</v>
      </c>
      <c r="H31" s="32"/>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32"/>
      <c r="FI31" s="32"/>
    </row>
    <row r="32" spans="1:165" s="6" customFormat="1" ht="27.75" customHeight="1">
      <c r="A32" s="108" t="s">
        <v>57</v>
      </c>
      <c r="B32" s="20" t="s">
        <v>58</v>
      </c>
      <c r="C32" s="18"/>
      <c r="D32" s="18"/>
      <c r="E32" s="142"/>
      <c r="F32" s="142"/>
      <c r="G32" s="141"/>
      <c r="H32" s="32"/>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32"/>
      <c r="FI32" s="32"/>
    </row>
    <row r="33" spans="1:165" s="6" customFormat="1">
      <c r="A33" s="108" t="s">
        <v>59</v>
      </c>
      <c r="B33" s="20" t="s">
        <v>60</v>
      </c>
      <c r="C33" s="18"/>
      <c r="D33" s="18"/>
      <c r="E33" s="142">
        <v>897269</v>
      </c>
      <c r="F33" s="142">
        <f>E33-G33</f>
        <v>0</v>
      </c>
      <c r="G33" s="141">
        <v>897269</v>
      </c>
      <c r="H33" s="32"/>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32"/>
      <c r="FI33" s="32"/>
    </row>
    <row r="34" spans="1:165" s="6" customFormat="1">
      <c r="A34" s="108" t="s">
        <v>61</v>
      </c>
      <c r="B34" s="20" t="s">
        <v>62</v>
      </c>
      <c r="C34" s="18"/>
      <c r="D34" s="18"/>
      <c r="E34" s="21"/>
      <c r="F34" s="21"/>
      <c r="G34" s="141"/>
      <c r="H34" s="32"/>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32"/>
      <c r="FI34" s="32"/>
    </row>
    <row r="35" spans="1:165" s="6" customFormat="1">
      <c r="A35" s="108" t="s">
        <v>63</v>
      </c>
      <c r="B35" s="20" t="s">
        <v>64</v>
      </c>
      <c r="C35" s="18"/>
      <c r="D35" s="18"/>
      <c r="E35" s="21"/>
      <c r="F35" s="21"/>
      <c r="G35" s="141"/>
      <c r="H35" s="32"/>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32"/>
      <c r="FI35" s="32"/>
    </row>
    <row r="36" spans="1:165" s="6" customFormat="1" ht="25.5">
      <c r="A36" s="108" t="s">
        <v>65</v>
      </c>
      <c r="B36" s="112" t="s">
        <v>66</v>
      </c>
      <c r="C36" s="18"/>
      <c r="D36" s="18"/>
      <c r="E36" s="21"/>
      <c r="F36" s="21"/>
      <c r="G36" s="141"/>
      <c r="H36" s="32"/>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32"/>
      <c r="FI36" s="32"/>
    </row>
    <row r="37" spans="1:165" s="6" customFormat="1" ht="38.25">
      <c r="A37" s="108" t="s">
        <v>67</v>
      </c>
      <c r="B37" s="20" t="s">
        <v>68</v>
      </c>
      <c r="C37" s="18">
        <v>7000</v>
      </c>
      <c r="D37" s="18">
        <v>7000</v>
      </c>
      <c r="E37" s="142">
        <v>6857</v>
      </c>
      <c r="F37" s="142">
        <f>E37-G37</f>
        <v>902</v>
      </c>
      <c r="G37" s="141">
        <v>5955</v>
      </c>
      <c r="H37" s="32"/>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32"/>
      <c r="FI37" s="32"/>
    </row>
    <row r="38" spans="1:165" s="6" customFormat="1" ht="51">
      <c r="A38" s="108" t="s">
        <v>69</v>
      </c>
      <c r="B38" s="20" t="s">
        <v>70</v>
      </c>
      <c r="C38" s="18"/>
      <c r="D38" s="18"/>
      <c r="E38" s="142">
        <v>31</v>
      </c>
      <c r="F38" s="142">
        <f>E38-G38</f>
        <v>0</v>
      </c>
      <c r="G38" s="141">
        <v>31</v>
      </c>
      <c r="H38" s="32"/>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32"/>
      <c r="FI38" s="32"/>
    </row>
    <row r="39" spans="1:165" s="6" customFormat="1" ht="38.25">
      <c r="A39" s="108" t="s">
        <v>71</v>
      </c>
      <c r="B39" s="20" t="s">
        <v>72</v>
      </c>
      <c r="C39" s="18"/>
      <c r="D39" s="18"/>
      <c r="E39" s="21"/>
      <c r="F39" s="21"/>
      <c r="G39" s="141"/>
      <c r="H39" s="32"/>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32"/>
      <c r="FI39" s="32"/>
    </row>
    <row r="40" spans="1:165" s="6" customFormat="1" ht="38.25">
      <c r="A40" s="108" t="s">
        <v>73</v>
      </c>
      <c r="B40" s="20" t="s">
        <v>74</v>
      </c>
      <c r="C40" s="18"/>
      <c r="D40" s="18"/>
      <c r="E40" s="21"/>
      <c r="F40" s="21"/>
      <c r="G40" s="141"/>
      <c r="H40" s="32"/>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32"/>
      <c r="FI40" s="32"/>
    </row>
    <row r="41" spans="1:165" s="6" customFormat="1" ht="38.25">
      <c r="A41" s="108" t="s">
        <v>75</v>
      </c>
      <c r="B41" s="20" t="s">
        <v>76</v>
      </c>
      <c r="C41" s="18"/>
      <c r="D41" s="18"/>
      <c r="E41" s="21"/>
      <c r="F41" s="21"/>
      <c r="G41" s="141"/>
      <c r="H41" s="32"/>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32"/>
      <c r="FI41" s="32"/>
    </row>
    <row r="42" spans="1:165" s="6" customFormat="1" ht="38.25">
      <c r="A42" s="108" t="s">
        <v>77</v>
      </c>
      <c r="B42" s="20" t="s">
        <v>78</v>
      </c>
      <c r="C42" s="18"/>
      <c r="D42" s="18"/>
      <c r="E42" s="21"/>
      <c r="F42" s="21"/>
      <c r="G42" s="141"/>
      <c r="H42" s="32"/>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32"/>
      <c r="FI42" s="32"/>
    </row>
    <row r="43" spans="1:165" s="6" customFormat="1" ht="25.5">
      <c r="A43" s="108" t="s">
        <v>79</v>
      </c>
      <c r="B43" s="20" t="s">
        <v>80</v>
      </c>
      <c r="C43" s="18">
        <v>28000</v>
      </c>
      <c r="D43" s="18">
        <v>28000</v>
      </c>
      <c r="E43" s="142">
        <v>11306</v>
      </c>
      <c r="F43" s="142">
        <f>E43-G43</f>
        <v>15</v>
      </c>
      <c r="G43" s="141">
        <v>11291</v>
      </c>
      <c r="H43" s="32"/>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32"/>
      <c r="FI43" s="32"/>
    </row>
    <row r="44" spans="1:165" s="6" customFormat="1" ht="25.5">
      <c r="A44" s="108" t="s">
        <v>81</v>
      </c>
      <c r="B44" s="20" t="s">
        <v>82</v>
      </c>
      <c r="C44" s="18"/>
      <c r="D44" s="18"/>
      <c r="E44" s="142">
        <v>-310</v>
      </c>
      <c r="F44" s="142">
        <f>E44-G44</f>
        <v>44</v>
      </c>
      <c r="G44" s="141">
        <v>-354</v>
      </c>
      <c r="H44" s="32"/>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32"/>
      <c r="FI44" s="32"/>
    </row>
    <row r="45" spans="1:165" s="6" customFormat="1">
      <c r="A45" s="108" t="s">
        <v>83</v>
      </c>
      <c r="B45" s="20" t="s">
        <v>84</v>
      </c>
      <c r="C45" s="18"/>
      <c r="D45" s="18"/>
      <c r="E45" s="142">
        <v>60011</v>
      </c>
      <c r="F45" s="142">
        <f>E45-G45</f>
        <v>572</v>
      </c>
      <c r="G45" s="141">
        <v>59439</v>
      </c>
      <c r="H45" s="32"/>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32"/>
      <c r="FI45" s="32"/>
    </row>
    <row r="46" spans="1:165" s="6" customFormat="1">
      <c r="A46" s="108" t="s">
        <v>85</v>
      </c>
      <c r="B46" s="20" t="s">
        <v>86</v>
      </c>
      <c r="C46" s="18">
        <v>65000</v>
      </c>
      <c r="D46" s="18">
        <v>65000</v>
      </c>
      <c r="E46" s="142">
        <v>69609</v>
      </c>
      <c r="F46" s="142">
        <f>E46-G46</f>
        <v>2234</v>
      </c>
      <c r="G46" s="141">
        <v>67375</v>
      </c>
      <c r="H46" s="32"/>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32"/>
      <c r="FI46" s="32"/>
    </row>
    <row r="47" spans="1:165" s="6" customFormat="1" ht="38.25" customHeight="1">
      <c r="A47" s="113" t="s">
        <v>87</v>
      </c>
      <c r="B47" s="23" t="s">
        <v>88</v>
      </c>
      <c r="C47" s="18"/>
      <c r="D47" s="18"/>
      <c r="E47" s="21"/>
      <c r="F47" s="21"/>
      <c r="G47" s="141"/>
      <c r="H47" s="32"/>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32"/>
      <c r="FI47" s="32"/>
    </row>
    <row r="48" spans="1:165" s="6" customFormat="1">
      <c r="A48" s="113" t="s">
        <v>89</v>
      </c>
      <c r="B48" s="23" t="s">
        <v>90</v>
      </c>
      <c r="C48" s="18"/>
      <c r="D48" s="18"/>
      <c r="E48" s="21"/>
      <c r="F48" s="21"/>
      <c r="G48" s="141"/>
      <c r="H48" s="32"/>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32"/>
      <c r="FI48" s="32"/>
    </row>
    <row r="49" spans="1:176" ht="25.5">
      <c r="A49" s="113" t="s">
        <v>91</v>
      </c>
      <c r="B49" s="23" t="s">
        <v>92</v>
      </c>
      <c r="C49" s="18"/>
      <c r="D49" s="18"/>
      <c r="E49" s="142">
        <v>10800</v>
      </c>
      <c r="F49" s="142">
        <f>E49-G49</f>
        <v>0</v>
      </c>
      <c r="G49" s="141">
        <v>10800</v>
      </c>
      <c r="H49" s="32"/>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32"/>
      <c r="FI49" s="32"/>
    </row>
    <row r="50" spans="1:176">
      <c r="A50" s="113" t="s">
        <v>93</v>
      </c>
      <c r="B50" s="23" t="s">
        <v>94</v>
      </c>
      <c r="C50" s="18">
        <v>6861000</v>
      </c>
      <c r="D50" s="18">
        <v>6861000</v>
      </c>
      <c r="E50" s="142">
        <v>6198168</v>
      </c>
      <c r="F50" s="142">
        <f>E50-G50</f>
        <v>306753</v>
      </c>
      <c r="G50" s="141">
        <v>5891415</v>
      </c>
      <c r="H50" s="32"/>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32"/>
      <c r="FI50" s="32"/>
    </row>
    <row r="51" spans="1:176">
      <c r="A51" s="108" t="s">
        <v>95</v>
      </c>
      <c r="B51" s="20" t="s">
        <v>96</v>
      </c>
      <c r="C51" s="18"/>
      <c r="D51" s="18"/>
      <c r="E51" s="21"/>
      <c r="F51" s="21"/>
      <c r="G51" s="141"/>
      <c r="H51" s="32"/>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32"/>
      <c r="FI51" s="32"/>
    </row>
    <row r="52" spans="1:176">
      <c r="A52" s="107" t="s">
        <v>97</v>
      </c>
      <c r="B52" s="17" t="s">
        <v>98</v>
      </c>
      <c r="C52" s="18">
        <f t="shared" ref="C52:G52" si="18">+C53+C58</f>
        <v>795000</v>
      </c>
      <c r="D52" s="18">
        <f t="shared" ref="D52" si="19">+D53+D58</f>
        <v>795000</v>
      </c>
      <c r="E52" s="18">
        <f t="shared" si="18"/>
        <v>747231.63</v>
      </c>
      <c r="F52" s="18">
        <f t="shared" si="18"/>
        <v>58379.740000000005</v>
      </c>
      <c r="G52" s="143">
        <f t="shared" si="18"/>
        <v>688851.89</v>
      </c>
      <c r="H52" s="32"/>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32"/>
      <c r="FI52" s="32"/>
    </row>
    <row r="53" spans="1:176">
      <c r="A53" s="107" t="s">
        <v>99</v>
      </c>
      <c r="B53" s="17" t="s">
        <v>100</v>
      </c>
      <c r="C53" s="18">
        <f t="shared" ref="C53:G53" si="20">+C54+C56</f>
        <v>0</v>
      </c>
      <c r="D53" s="18">
        <f t="shared" ref="D53" si="21">+D54+D56</f>
        <v>0</v>
      </c>
      <c r="E53" s="18">
        <f t="shared" si="20"/>
        <v>0</v>
      </c>
      <c r="F53" s="18">
        <f t="shared" si="20"/>
        <v>0</v>
      </c>
      <c r="G53" s="143">
        <f t="shared" si="20"/>
        <v>0</v>
      </c>
      <c r="H53" s="32"/>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32"/>
      <c r="FI53" s="32"/>
    </row>
    <row r="54" spans="1:176">
      <c r="A54" s="107" t="s">
        <v>101</v>
      </c>
      <c r="B54" s="17" t="s">
        <v>102</v>
      </c>
      <c r="C54" s="18">
        <f t="shared" ref="C54:G54" si="22">+C55</f>
        <v>0</v>
      </c>
      <c r="D54" s="18">
        <f t="shared" si="22"/>
        <v>0</v>
      </c>
      <c r="E54" s="18">
        <f t="shared" si="22"/>
        <v>0</v>
      </c>
      <c r="F54" s="18">
        <f t="shared" si="22"/>
        <v>0</v>
      </c>
      <c r="G54" s="143">
        <f t="shared" si="22"/>
        <v>0</v>
      </c>
      <c r="H54" s="32"/>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32"/>
      <c r="FI54" s="32"/>
    </row>
    <row r="55" spans="1:176">
      <c r="A55" s="108" t="s">
        <v>103</v>
      </c>
      <c r="B55" s="20" t="s">
        <v>104</v>
      </c>
      <c r="C55" s="18"/>
      <c r="D55" s="18"/>
      <c r="E55" s="21"/>
      <c r="F55" s="21"/>
      <c r="G55" s="141"/>
      <c r="H55" s="32"/>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32"/>
      <c r="FI55" s="32"/>
    </row>
    <row r="56" spans="1:176">
      <c r="A56" s="107" t="s">
        <v>105</v>
      </c>
      <c r="B56" s="17" t="s">
        <v>106</v>
      </c>
      <c r="C56" s="18">
        <f t="shared" ref="C56:G56" si="23">+C57</f>
        <v>0</v>
      </c>
      <c r="D56" s="18">
        <f t="shared" si="23"/>
        <v>0</v>
      </c>
      <c r="E56" s="18">
        <f t="shared" si="23"/>
        <v>0</v>
      </c>
      <c r="F56" s="18">
        <f t="shared" si="23"/>
        <v>0</v>
      </c>
      <c r="G56" s="143">
        <f t="shared" si="23"/>
        <v>0</v>
      </c>
      <c r="H56" s="32"/>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32"/>
      <c r="FI56" s="32"/>
    </row>
    <row r="57" spans="1:176">
      <c r="A57" s="108" t="s">
        <v>107</v>
      </c>
      <c r="B57" s="20" t="s">
        <v>108</v>
      </c>
      <c r="C57" s="18"/>
      <c r="D57" s="18"/>
      <c r="E57" s="21"/>
      <c r="F57" s="21"/>
      <c r="G57" s="141"/>
      <c r="H57" s="32"/>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32"/>
      <c r="FI57" s="32"/>
    </row>
    <row r="58" spans="1:176" s="25" customFormat="1">
      <c r="A58" s="114" t="s">
        <v>109</v>
      </c>
      <c r="B58" s="17" t="s">
        <v>110</v>
      </c>
      <c r="C58" s="18">
        <f t="shared" ref="C58:G58" si="24">+C59+C64</f>
        <v>795000</v>
      </c>
      <c r="D58" s="18">
        <f t="shared" ref="D58" si="25">+D59+D64</f>
        <v>795000</v>
      </c>
      <c r="E58" s="18">
        <f t="shared" si="24"/>
        <v>747231.63</v>
      </c>
      <c r="F58" s="18">
        <f t="shared" si="24"/>
        <v>58379.740000000005</v>
      </c>
      <c r="G58" s="143">
        <f t="shared" si="24"/>
        <v>688851.89</v>
      </c>
      <c r="H58" s="32"/>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24"/>
      <c r="FK58" s="24"/>
      <c r="FL58" s="24"/>
      <c r="FM58" s="24"/>
      <c r="FN58" s="24"/>
      <c r="FO58" s="24"/>
      <c r="FP58" s="24"/>
      <c r="FQ58" s="24"/>
      <c r="FR58" s="24"/>
      <c r="FS58" s="24"/>
      <c r="FT58" s="24"/>
    </row>
    <row r="59" spans="1:176">
      <c r="A59" s="107" t="s">
        <v>111</v>
      </c>
      <c r="B59" s="17" t="s">
        <v>112</v>
      </c>
      <c r="C59" s="18">
        <f t="shared" ref="C59:G59" si="26">C63+C61+C62+C60</f>
        <v>795000</v>
      </c>
      <c r="D59" s="18">
        <f t="shared" ref="D59" si="27">D63+D61+D62+D60</f>
        <v>795000</v>
      </c>
      <c r="E59" s="18">
        <f t="shared" si="26"/>
        <v>747231.63</v>
      </c>
      <c r="F59" s="18">
        <f t="shared" si="26"/>
        <v>58379.740000000005</v>
      </c>
      <c r="G59" s="143">
        <f t="shared" si="26"/>
        <v>688851.89</v>
      </c>
      <c r="H59" s="32"/>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32"/>
      <c r="FI59" s="32"/>
    </row>
    <row r="60" spans="1:176">
      <c r="A60" s="107" t="s">
        <v>113</v>
      </c>
      <c r="B60" s="17" t="s">
        <v>114</v>
      </c>
      <c r="C60" s="18">
        <v>151000</v>
      </c>
      <c r="D60" s="18">
        <v>151000</v>
      </c>
      <c r="E60" s="18">
        <v>620405</v>
      </c>
      <c r="F60" s="142">
        <f>E60-G60</f>
        <v>28907</v>
      </c>
      <c r="G60" s="143">
        <v>591498</v>
      </c>
      <c r="H60" s="32"/>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32"/>
      <c r="FI60" s="32"/>
    </row>
    <row r="61" spans="1:176">
      <c r="A61" s="26" t="s">
        <v>115</v>
      </c>
      <c r="B61" s="17" t="s">
        <v>116</v>
      </c>
      <c r="C61" s="18"/>
      <c r="D61" s="18"/>
      <c r="E61" s="18">
        <v>-510</v>
      </c>
      <c r="F61" s="142">
        <f>E61-G61</f>
        <v>0</v>
      </c>
      <c r="G61" s="143">
        <v>-510</v>
      </c>
      <c r="H61" s="32"/>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32"/>
      <c r="FI61" s="32"/>
    </row>
    <row r="62" spans="1:176">
      <c r="A62" s="26" t="s">
        <v>117</v>
      </c>
      <c r="B62" s="17" t="s">
        <v>118</v>
      </c>
      <c r="C62" s="18"/>
      <c r="D62" s="18"/>
      <c r="E62" s="18"/>
      <c r="F62" s="18"/>
      <c r="G62" s="143"/>
      <c r="H62" s="32"/>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32"/>
      <c r="FI62" s="32"/>
    </row>
    <row r="63" spans="1:176">
      <c r="A63" s="108" t="s">
        <v>119</v>
      </c>
      <c r="B63" s="27" t="s">
        <v>120</v>
      </c>
      <c r="C63" s="18">
        <v>644000</v>
      </c>
      <c r="D63" s="18">
        <v>644000</v>
      </c>
      <c r="E63" s="142">
        <v>127336.63</v>
      </c>
      <c r="F63" s="142">
        <f>E63-G63</f>
        <v>29472.740000000005</v>
      </c>
      <c r="G63" s="141">
        <v>97863.89</v>
      </c>
      <c r="H63" s="32"/>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32"/>
      <c r="FI63" s="32"/>
    </row>
    <row r="64" spans="1:176">
      <c r="A64" s="107" t="s">
        <v>121</v>
      </c>
      <c r="B64" s="17" t="s">
        <v>122</v>
      </c>
      <c r="C64" s="18">
        <f t="shared" ref="C64:G64" si="28">C65</f>
        <v>0</v>
      </c>
      <c r="D64" s="18">
        <f t="shared" si="28"/>
        <v>0</v>
      </c>
      <c r="E64" s="18">
        <f t="shared" si="28"/>
        <v>0</v>
      </c>
      <c r="F64" s="18">
        <f t="shared" si="28"/>
        <v>0</v>
      </c>
      <c r="G64" s="143">
        <f t="shared" si="28"/>
        <v>0</v>
      </c>
      <c r="H64" s="32"/>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32"/>
      <c r="FI64" s="32"/>
    </row>
    <row r="65" spans="1:165" s="6" customFormat="1">
      <c r="A65" s="108" t="s">
        <v>123</v>
      </c>
      <c r="B65" s="27" t="s">
        <v>124</v>
      </c>
      <c r="C65" s="18"/>
      <c r="D65" s="18"/>
      <c r="E65" s="21"/>
      <c r="F65" s="21"/>
      <c r="G65" s="141"/>
      <c r="H65" s="32"/>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32"/>
      <c r="FI65" s="32"/>
    </row>
    <row r="66" spans="1:165" s="6" customFormat="1">
      <c r="A66" s="107" t="s">
        <v>125</v>
      </c>
      <c r="B66" s="17" t="s">
        <v>126</v>
      </c>
      <c r="C66" s="18">
        <f t="shared" ref="C66:G66" si="29">+C67</f>
        <v>31106740</v>
      </c>
      <c r="D66" s="18">
        <f t="shared" si="29"/>
        <v>31106740</v>
      </c>
      <c r="E66" s="18">
        <f t="shared" si="29"/>
        <v>31106728</v>
      </c>
      <c r="F66" s="18">
        <f t="shared" si="29"/>
        <v>2733140</v>
      </c>
      <c r="G66" s="143">
        <f t="shared" si="29"/>
        <v>28373588</v>
      </c>
      <c r="H66" s="32"/>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32"/>
      <c r="FI66" s="32"/>
    </row>
    <row r="67" spans="1:165" s="6" customFormat="1">
      <c r="A67" s="107" t="s">
        <v>127</v>
      </c>
      <c r="B67" s="17" t="s">
        <v>128</v>
      </c>
      <c r="C67" s="18">
        <f t="shared" ref="C67:G67" si="30">+C68+C81</f>
        <v>31106740</v>
      </c>
      <c r="D67" s="18">
        <f t="shared" ref="D67" si="31">+D68+D81</f>
        <v>31106740</v>
      </c>
      <c r="E67" s="18">
        <f t="shared" si="30"/>
        <v>31106728</v>
      </c>
      <c r="F67" s="18">
        <f t="shared" si="30"/>
        <v>2733140</v>
      </c>
      <c r="G67" s="143">
        <f t="shared" si="30"/>
        <v>28373588</v>
      </c>
      <c r="H67" s="32"/>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32"/>
      <c r="FI67" s="32"/>
    </row>
    <row r="68" spans="1:165" s="6" customFormat="1">
      <c r="A68" s="107" t="s">
        <v>129</v>
      </c>
      <c r="B68" s="17" t="s">
        <v>130</v>
      </c>
      <c r="C68" s="18">
        <f t="shared" ref="C68:G68" si="32">C69+C70+C71+C72+C74+C75+C76+C77+C73+C78+C79+C80</f>
        <v>31106740</v>
      </c>
      <c r="D68" s="18">
        <f t="shared" ref="D68" si="33">D69+D70+D71+D72+D74+D75+D76+D77+D73+D78+D79+D80</f>
        <v>31106740</v>
      </c>
      <c r="E68" s="18">
        <f t="shared" si="32"/>
        <v>31106734</v>
      </c>
      <c r="F68" s="18">
        <f t="shared" si="32"/>
        <v>2733140</v>
      </c>
      <c r="G68" s="143">
        <f t="shared" si="32"/>
        <v>28373594</v>
      </c>
      <c r="H68" s="32"/>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32"/>
      <c r="FI68" s="32"/>
    </row>
    <row r="69" spans="1:165" s="6" customFormat="1" ht="25.5">
      <c r="A69" s="108" t="s">
        <v>131</v>
      </c>
      <c r="B69" s="27" t="s">
        <v>132</v>
      </c>
      <c r="C69" s="18"/>
      <c r="D69" s="18"/>
      <c r="E69" s="21"/>
      <c r="F69" s="21"/>
      <c r="G69" s="141"/>
      <c r="H69" s="32"/>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32"/>
      <c r="FI69" s="32"/>
    </row>
    <row r="70" spans="1:165" s="6" customFormat="1" ht="25.5">
      <c r="A70" s="108" t="s">
        <v>133</v>
      </c>
      <c r="B70" s="27" t="s">
        <v>134</v>
      </c>
      <c r="C70" s="18"/>
      <c r="D70" s="18"/>
      <c r="E70" s="142">
        <v>-6</v>
      </c>
      <c r="F70" s="142">
        <f>E70-G70</f>
        <v>0</v>
      </c>
      <c r="G70" s="141">
        <v>-6</v>
      </c>
      <c r="H70" s="32"/>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32"/>
      <c r="FI70" s="32"/>
    </row>
    <row r="71" spans="1:165" s="6" customFormat="1" ht="25.5">
      <c r="A71" s="115" t="s">
        <v>135</v>
      </c>
      <c r="B71" s="27" t="s">
        <v>136</v>
      </c>
      <c r="C71" s="18">
        <v>20507890</v>
      </c>
      <c r="D71" s="18">
        <v>20507890</v>
      </c>
      <c r="E71" s="141">
        <v>20507890</v>
      </c>
      <c r="F71" s="142">
        <f>E71-G71</f>
        <v>0</v>
      </c>
      <c r="G71" s="141">
        <v>20507890</v>
      </c>
      <c r="H71" s="32"/>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32"/>
      <c r="FI71" s="32"/>
    </row>
    <row r="72" spans="1:165" s="6" customFormat="1" ht="25.5">
      <c r="A72" s="108" t="s">
        <v>137</v>
      </c>
      <c r="B72" s="28" t="s">
        <v>138</v>
      </c>
      <c r="C72" s="18"/>
      <c r="D72" s="18"/>
      <c r="E72" s="21"/>
      <c r="F72" s="21"/>
      <c r="G72" s="141"/>
      <c r="H72" s="32"/>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32"/>
      <c r="FI72" s="32"/>
    </row>
    <row r="73" spans="1:165" s="6" customFormat="1">
      <c r="A73" s="108" t="s">
        <v>139</v>
      </c>
      <c r="B73" s="28" t="s">
        <v>140</v>
      </c>
      <c r="C73" s="18"/>
      <c r="D73" s="18"/>
      <c r="E73" s="21"/>
      <c r="F73" s="21"/>
      <c r="G73" s="141"/>
      <c r="H73" s="32"/>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32"/>
      <c r="FI73" s="32"/>
    </row>
    <row r="74" spans="1:165" s="6" customFormat="1" ht="25.5">
      <c r="A74" s="108" t="s">
        <v>141</v>
      </c>
      <c r="B74" s="28" t="s">
        <v>142</v>
      </c>
      <c r="C74" s="18"/>
      <c r="D74" s="18"/>
      <c r="E74" s="21"/>
      <c r="F74" s="21"/>
      <c r="G74" s="141"/>
      <c r="H74" s="32"/>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32"/>
      <c r="FI74" s="32"/>
    </row>
    <row r="75" spans="1:165" s="6" customFormat="1" ht="25.5">
      <c r="A75" s="108" t="s">
        <v>143</v>
      </c>
      <c r="B75" s="28" t="s">
        <v>144</v>
      </c>
      <c r="C75" s="18"/>
      <c r="D75" s="18"/>
      <c r="E75" s="21"/>
      <c r="F75" s="21"/>
      <c r="G75" s="141"/>
      <c r="H75" s="32"/>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32"/>
      <c r="FI75" s="32"/>
    </row>
    <row r="76" spans="1:165" s="6" customFormat="1" ht="25.5">
      <c r="A76" s="108" t="s">
        <v>145</v>
      </c>
      <c r="B76" s="28" t="s">
        <v>146</v>
      </c>
      <c r="C76" s="18"/>
      <c r="D76" s="18"/>
      <c r="E76" s="21"/>
      <c r="F76" s="21"/>
      <c r="G76" s="141"/>
      <c r="H76" s="32"/>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32"/>
      <c r="FI76" s="32"/>
    </row>
    <row r="77" spans="1:165" s="6" customFormat="1" ht="51">
      <c r="A77" s="108" t="s">
        <v>147</v>
      </c>
      <c r="B77" s="28" t="s">
        <v>148</v>
      </c>
      <c r="C77" s="18"/>
      <c r="D77" s="18"/>
      <c r="E77" s="21"/>
      <c r="F77" s="21"/>
      <c r="G77" s="141"/>
      <c r="H77" s="32"/>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32"/>
      <c r="FI77" s="32"/>
    </row>
    <row r="78" spans="1:165" s="6" customFormat="1" ht="25.5">
      <c r="A78" s="108" t="s">
        <v>149</v>
      </c>
      <c r="B78" s="28" t="s">
        <v>150</v>
      </c>
      <c r="C78" s="18">
        <v>7154480</v>
      </c>
      <c r="D78" s="18">
        <v>7154480</v>
      </c>
      <c r="E78" s="142">
        <v>7154480</v>
      </c>
      <c r="F78" s="142">
        <f>E78-G78</f>
        <v>2733140</v>
      </c>
      <c r="G78" s="141">
        <v>4421340</v>
      </c>
      <c r="H78" s="32"/>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32"/>
      <c r="FI78" s="32"/>
    </row>
    <row r="79" spans="1:165" s="6" customFormat="1" ht="25.5">
      <c r="A79" s="108" t="s">
        <v>151</v>
      </c>
      <c r="B79" s="28" t="s">
        <v>152</v>
      </c>
      <c r="C79" s="18"/>
      <c r="D79" s="18"/>
      <c r="E79" s="142"/>
      <c r="F79" s="21"/>
      <c r="G79" s="141"/>
      <c r="H79" s="32"/>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32"/>
      <c r="FI79" s="32"/>
    </row>
    <row r="80" spans="1:165" s="6" customFormat="1" ht="51">
      <c r="A80" s="108" t="s">
        <v>153</v>
      </c>
      <c r="B80" s="28" t="s">
        <v>154</v>
      </c>
      <c r="C80" s="18">
        <v>3444370</v>
      </c>
      <c r="D80" s="18">
        <v>3444370</v>
      </c>
      <c r="E80" s="141">
        <v>3444370</v>
      </c>
      <c r="F80" s="142">
        <f>E80-G80</f>
        <v>0</v>
      </c>
      <c r="G80" s="141">
        <v>3444370</v>
      </c>
      <c r="H80" s="32"/>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32"/>
      <c r="FI80" s="32"/>
    </row>
    <row r="81" spans="1:165">
      <c r="A81" s="107" t="s">
        <v>155</v>
      </c>
      <c r="B81" s="17" t="s">
        <v>156</v>
      </c>
      <c r="C81" s="18">
        <f t="shared" ref="C81:G81" si="34">+C82+C83+C84+C85+C86+C87+C88+C89</f>
        <v>0</v>
      </c>
      <c r="D81" s="18">
        <f t="shared" ref="D81" si="35">+D82+D83+D84+D85+D86+D87+D88+D89</f>
        <v>0</v>
      </c>
      <c r="E81" s="18">
        <f t="shared" si="34"/>
        <v>-6</v>
      </c>
      <c r="F81" s="18">
        <f t="shared" si="34"/>
        <v>0</v>
      </c>
      <c r="G81" s="143">
        <f t="shared" si="34"/>
        <v>-6</v>
      </c>
      <c r="H81" s="32"/>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32"/>
      <c r="FI81" s="32"/>
    </row>
    <row r="82" spans="1:165" ht="25.5">
      <c r="A82" s="108" t="s">
        <v>157</v>
      </c>
      <c r="B82" s="20" t="s">
        <v>158</v>
      </c>
      <c r="C82" s="18"/>
      <c r="D82" s="18"/>
      <c r="E82" s="21"/>
      <c r="F82" s="21"/>
      <c r="G82" s="141"/>
      <c r="H82" s="32"/>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32"/>
      <c r="FI82" s="32"/>
    </row>
    <row r="83" spans="1:165" ht="25.5">
      <c r="A83" s="108" t="s">
        <v>159</v>
      </c>
      <c r="B83" s="29" t="s">
        <v>138</v>
      </c>
      <c r="C83" s="18"/>
      <c r="D83" s="18"/>
      <c r="E83" s="21"/>
      <c r="F83" s="21"/>
      <c r="G83" s="141"/>
      <c r="H83" s="32"/>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32"/>
      <c r="FI83" s="32"/>
    </row>
    <row r="84" spans="1:165" ht="38.25">
      <c r="A84" s="108" t="s">
        <v>160</v>
      </c>
      <c r="B84" s="20" t="s">
        <v>161</v>
      </c>
      <c r="C84" s="18"/>
      <c r="D84" s="18"/>
      <c r="E84" s="21"/>
      <c r="F84" s="21"/>
      <c r="G84" s="141"/>
      <c r="H84" s="32"/>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32"/>
      <c r="FI84" s="32"/>
    </row>
    <row r="85" spans="1:165" ht="38.25">
      <c r="A85" s="108" t="s">
        <v>162</v>
      </c>
      <c r="B85" s="20" t="s">
        <v>163</v>
      </c>
      <c r="C85" s="18"/>
      <c r="D85" s="18"/>
      <c r="E85" s="142">
        <v>-6</v>
      </c>
      <c r="F85" s="142">
        <f>E85-G85</f>
        <v>0</v>
      </c>
      <c r="G85" s="141">
        <v>-6</v>
      </c>
      <c r="H85" s="32"/>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32"/>
      <c r="FI85" s="32"/>
    </row>
    <row r="86" spans="1:165" ht="25.5">
      <c r="A86" s="108" t="s">
        <v>164</v>
      </c>
      <c r="B86" s="20" t="s">
        <v>142</v>
      </c>
      <c r="C86" s="18"/>
      <c r="D86" s="18"/>
      <c r="E86" s="21"/>
      <c r="F86" s="21"/>
      <c r="G86" s="141"/>
      <c r="H86" s="32"/>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32"/>
      <c r="FI86" s="32"/>
    </row>
    <row r="87" spans="1:165">
      <c r="A87" s="112" t="s">
        <v>165</v>
      </c>
      <c r="B87" s="30" t="s">
        <v>166</v>
      </c>
      <c r="C87" s="18"/>
      <c r="D87" s="18"/>
      <c r="E87" s="21"/>
      <c r="F87" s="21"/>
      <c r="G87" s="141"/>
      <c r="H87" s="32"/>
      <c r="AT87" s="32"/>
      <c r="BT87" s="32"/>
      <c r="BU87" s="32"/>
      <c r="BV87" s="32"/>
      <c r="CN87" s="32"/>
    </row>
    <row r="88" spans="1:165" ht="63.75">
      <c r="A88" s="20" t="s">
        <v>167</v>
      </c>
      <c r="B88" s="31" t="s">
        <v>168</v>
      </c>
      <c r="C88" s="18"/>
      <c r="D88" s="18"/>
      <c r="E88" s="21"/>
      <c r="F88" s="21"/>
      <c r="G88" s="141"/>
      <c r="H88" s="32"/>
      <c r="BT88" s="32"/>
      <c r="BU88" s="32"/>
      <c r="BV88" s="32"/>
      <c r="CN88" s="32"/>
    </row>
    <row r="89" spans="1:165" ht="25.5">
      <c r="A89" s="20" t="s">
        <v>169</v>
      </c>
      <c r="B89" s="33" t="s">
        <v>170</v>
      </c>
      <c r="C89" s="18"/>
      <c r="D89" s="18"/>
      <c r="E89" s="21"/>
      <c r="F89" s="21"/>
      <c r="G89" s="141"/>
      <c r="H89" s="32"/>
      <c r="BT89" s="32"/>
      <c r="BU89" s="32"/>
      <c r="BV89" s="32"/>
      <c r="CN89" s="32"/>
    </row>
    <row r="90" spans="1:165" ht="38.25">
      <c r="A90" s="20" t="s">
        <v>171</v>
      </c>
      <c r="B90" s="34" t="s">
        <v>172</v>
      </c>
      <c r="C90" s="22">
        <f t="shared" ref="C90:G90" si="36">C93+C91</f>
        <v>0</v>
      </c>
      <c r="D90" s="22">
        <f t="shared" ref="D90" si="37">D93+D91</f>
        <v>0</v>
      </c>
      <c r="E90" s="22">
        <f t="shared" si="36"/>
        <v>0</v>
      </c>
      <c r="F90" s="22">
        <f t="shared" si="36"/>
        <v>0</v>
      </c>
      <c r="G90" s="144">
        <f t="shared" si="36"/>
        <v>0</v>
      </c>
      <c r="H90" s="32"/>
      <c r="BT90" s="32"/>
      <c r="BU90" s="32"/>
      <c r="BV90" s="32"/>
      <c r="CN90" s="32"/>
    </row>
    <row r="91" spans="1:165">
      <c r="A91" s="20" t="s">
        <v>173</v>
      </c>
      <c r="B91" s="33" t="s">
        <v>174</v>
      </c>
      <c r="C91" s="22">
        <f t="shared" ref="C91:G91" si="38">C92</f>
        <v>0</v>
      </c>
      <c r="D91" s="22">
        <f t="shared" si="38"/>
        <v>0</v>
      </c>
      <c r="E91" s="22">
        <f t="shared" si="38"/>
        <v>0</v>
      </c>
      <c r="F91" s="22">
        <f t="shared" si="38"/>
        <v>0</v>
      </c>
      <c r="G91" s="144">
        <f t="shared" si="38"/>
        <v>0</v>
      </c>
      <c r="H91" s="32"/>
      <c r="BT91" s="32"/>
      <c r="BU91" s="32"/>
      <c r="BV91" s="32"/>
      <c r="CN91" s="32"/>
    </row>
    <row r="92" spans="1:165">
      <c r="A92" s="20" t="s">
        <v>175</v>
      </c>
      <c r="B92" s="33" t="s">
        <v>176</v>
      </c>
      <c r="C92" s="22"/>
      <c r="D92" s="22"/>
      <c r="E92" s="22"/>
      <c r="F92" s="22"/>
      <c r="G92" s="144"/>
      <c r="H92" s="32"/>
      <c r="BT92" s="32"/>
      <c r="BU92" s="32"/>
      <c r="BV92" s="32"/>
      <c r="CN92" s="32"/>
    </row>
    <row r="93" spans="1:165">
      <c r="A93" s="20" t="s">
        <v>177</v>
      </c>
      <c r="B93" s="33" t="s">
        <v>178</v>
      </c>
      <c r="C93" s="22">
        <f t="shared" ref="C93:G93" si="39">C94</f>
        <v>0</v>
      </c>
      <c r="D93" s="22">
        <f t="shared" si="39"/>
        <v>0</v>
      </c>
      <c r="E93" s="22">
        <f t="shared" si="39"/>
        <v>0</v>
      </c>
      <c r="F93" s="22">
        <f t="shared" si="39"/>
        <v>0</v>
      </c>
      <c r="G93" s="144">
        <f t="shared" si="39"/>
        <v>0</v>
      </c>
      <c r="H93" s="32"/>
      <c r="I93" s="32"/>
      <c r="J93" s="32"/>
      <c r="BT93" s="32"/>
      <c r="BU93" s="32"/>
      <c r="BV93" s="32"/>
      <c r="CN93" s="32"/>
    </row>
    <row r="94" spans="1:165">
      <c r="A94" s="20" t="s">
        <v>179</v>
      </c>
      <c r="B94" s="33" t="s">
        <v>180</v>
      </c>
      <c r="C94" s="18"/>
      <c r="D94" s="18"/>
      <c r="E94" s="21"/>
      <c r="F94" s="21"/>
      <c r="G94" s="141"/>
      <c r="H94" s="32"/>
      <c r="I94" s="32"/>
      <c r="J94" s="32"/>
      <c r="BT94" s="32"/>
      <c r="BU94" s="32"/>
      <c r="BV94" s="32"/>
      <c r="CN94" s="32"/>
    </row>
    <row r="95" spans="1:165" ht="38.25">
      <c r="A95" s="20" t="s">
        <v>181</v>
      </c>
      <c r="B95" s="34" t="s">
        <v>172</v>
      </c>
      <c r="C95" s="22">
        <f t="shared" ref="C95:G95" si="40">C96+C99</f>
        <v>0</v>
      </c>
      <c r="D95" s="22">
        <f t="shared" ref="D95" si="41">D96+D99</f>
        <v>0</v>
      </c>
      <c r="E95" s="22">
        <f t="shared" si="40"/>
        <v>0</v>
      </c>
      <c r="F95" s="22">
        <f t="shared" si="40"/>
        <v>0</v>
      </c>
      <c r="G95" s="144">
        <f t="shared" si="40"/>
        <v>0</v>
      </c>
      <c r="H95" s="32"/>
      <c r="I95" s="32"/>
      <c r="J95" s="32"/>
      <c r="BT95" s="32"/>
      <c r="BU95" s="32"/>
      <c r="BV95" s="32"/>
      <c r="CN95" s="32"/>
    </row>
    <row r="96" spans="1:165">
      <c r="A96" s="20" t="s">
        <v>182</v>
      </c>
      <c r="B96" s="33" t="s">
        <v>178</v>
      </c>
      <c r="C96" s="22">
        <f t="shared" ref="C96:G96" si="42">C97+C98</f>
        <v>0</v>
      </c>
      <c r="D96" s="22">
        <f t="shared" ref="D96" si="43">D97+D98</f>
        <v>0</v>
      </c>
      <c r="E96" s="22">
        <f t="shared" si="42"/>
        <v>0</v>
      </c>
      <c r="F96" s="22">
        <f t="shared" si="42"/>
        <v>0</v>
      </c>
      <c r="G96" s="144">
        <f t="shared" si="42"/>
        <v>0</v>
      </c>
      <c r="H96" s="32"/>
      <c r="I96" s="32"/>
      <c r="J96" s="32"/>
      <c r="BT96" s="32"/>
      <c r="BU96" s="32"/>
      <c r="BV96" s="32"/>
      <c r="CN96" s="32"/>
    </row>
    <row r="97" spans="1:92">
      <c r="A97" s="20" t="s">
        <v>183</v>
      </c>
      <c r="B97" s="33" t="s">
        <v>184</v>
      </c>
      <c r="C97" s="18"/>
      <c r="D97" s="18"/>
      <c r="E97" s="21"/>
      <c r="F97" s="21"/>
      <c r="G97" s="141"/>
      <c r="H97" s="32"/>
      <c r="I97" s="32"/>
      <c r="J97" s="32"/>
      <c r="BT97" s="32"/>
      <c r="BU97" s="32"/>
      <c r="BV97" s="32"/>
      <c r="CN97" s="32"/>
    </row>
    <row r="98" spans="1:92">
      <c r="A98" s="20" t="s">
        <v>185</v>
      </c>
      <c r="B98" s="33" t="s">
        <v>186</v>
      </c>
      <c r="C98" s="18"/>
      <c r="D98" s="18"/>
      <c r="E98" s="21"/>
      <c r="F98" s="21"/>
      <c r="G98" s="141"/>
      <c r="H98" s="32"/>
      <c r="I98" s="32"/>
      <c r="J98" s="32"/>
      <c r="BT98" s="32"/>
      <c r="BU98" s="32"/>
      <c r="BV98" s="32"/>
      <c r="CN98" s="32"/>
    </row>
    <row r="99" spans="1:92">
      <c r="A99" s="20" t="s">
        <v>187</v>
      </c>
      <c r="B99" s="34" t="s">
        <v>516</v>
      </c>
      <c r="C99" s="22">
        <f t="shared" ref="C99:G99" si="44">C100+C101</f>
        <v>0</v>
      </c>
      <c r="D99" s="22">
        <f t="shared" ref="D99" si="45">D100+D101</f>
        <v>0</v>
      </c>
      <c r="E99" s="22">
        <f t="shared" si="44"/>
        <v>0</v>
      </c>
      <c r="F99" s="22">
        <f t="shared" si="44"/>
        <v>0</v>
      </c>
      <c r="G99" s="144">
        <f t="shared" si="44"/>
        <v>0</v>
      </c>
      <c r="H99" s="32"/>
      <c r="I99" s="32"/>
      <c r="J99" s="32"/>
      <c r="BT99" s="32"/>
      <c r="BU99" s="32"/>
      <c r="BV99" s="32"/>
      <c r="CN99" s="32"/>
    </row>
    <row r="100" spans="1:92">
      <c r="A100" s="20" t="s">
        <v>188</v>
      </c>
      <c r="B100" s="33" t="s">
        <v>184</v>
      </c>
      <c r="C100" s="18"/>
      <c r="D100" s="18"/>
      <c r="E100" s="21"/>
      <c r="F100" s="21"/>
      <c r="G100" s="141"/>
      <c r="H100" s="32"/>
      <c r="I100" s="32"/>
      <c r="J100" s="32"/>
      <c r="BT100" s="32"/>
      <c r="BU100" s="32"/>
      <c r="BV100" s="32"/>
      <c r="CN100" s="32"/>
    </row>
    <row r="101" spans="1:92">
      <c r="A101" s="20" t="s">
        <v>189</v>
      </c>
      <c r="B101" s="33" t="s">
        <v>186</v>
      </c>
      <c r="C101" s="18"/>
      <c r="D101" s="18"/>
      <c r="E101" s="21"/>
      <c r="F101" s="21"/>
      <c r="G101" s="141"/>
      <c r="H101" s="32"/>
      <c r="I101" s="32"/>
      <c r="J101" s="32"/>
      <c r="BT101" s="32"/>
      <c r="BU101" s="32"/>
      <c r="BV101" s="32"/>
      <c r="CN101" s="32"/>
    </row>
    <row r="102" spans="1:92" ht="25.5">
      <c r="A102" s="35" t="s">
        <v>190</v>
      </c>
      <c r="B102" s="36" t="s">
        <v>191</v>
      </c>
      <c r="C102" s="22">
        <f t="shared" ref="C102:G102" si="46">C103+C106</f>
        <v>0</v>
      </c>
      <c r="D102" s="22">
        <f t="shared" ref="D102" si="47">D103+D106</f>
        <v>0</v>
      </c>
      <c r="E102" s="22">
        <f t="shared" si="46"/>
        <v>0</v>
      </c>
      <c r="F102" s="22">
        <f t="shared" si="46"/>
        <v>0</v>
      </c>
      <c r="G102" s="144">
        <f t="shared" si="46"/>
        <v>0</v>
      </c>
      <c r="H102" s="32"/>
      <c r="I102" s="32"/>
      <c r="J102" s="32"/>
      <c r="BT102" s="32"/>
      <c r="BU102" s="32"/>
      <c r="BV102" s="32"/>
      <c r="CN102" s="32"/>
    </row>
    <row r="103" spans="1:92" ht="38.25">
      <c r="A103" s="20" t="s">
        <v>192</v>
      </c>
      <c r="B103" s="36" t="s">
        <v>172</v>
      </c>
      <c r="C103" s="22">
        <f t="shared" ref="C103:G103" si="48">C104+C105</f>
        <v>0</v>
      </c>
      <c r="D103" s="22">
        <f t="shared" ref="D103" si="49">D104+D105</f>
        <v>0</v>
      </c>
      <c r="E103" s="22">
        <f t="shared" si="48"/>
        <v>0</v>
      </c>
      <c r="F103" s="22">
        <f t="shared" si="48"/>
        <v>0</v>
      </c>
      <c r="G103" s="144">
        <f t="shared" si="48"/>
        <v>0</v>
      </c>
      <c r="H103" s="32"/>
      <c r="I103" s="32"/>
      <c r="J103" s="32"/>
      <c r="BT103" s="32"/>
      <c r="BU103" s="32"/>
      <c r="BV103" s="32"/>
      <c r="CN103" s="32"/>
    </row>
    <row r="104" spans="1:92">
      <c r="A104" s="20" t="s">
        <v>193</v>
      </c>
      <c r="B104" s="20" t="s">
        <v>194</v>
      </c>
      <c r="C104" s="22"/>
      <c r="D104" s="22"/>
      <c r="E104" s="22"/>
      <c r="F104" s="22"/>
      <c r="G104" s="144"/>
      <c r="H104" s="32"/>
      <c r="I104" s="32"/>
      <c r="J104" s="32"/>
      <c r="BT104" s="32"/>
      <c r="BU104" s="32"/>
      <c r="BV104" s="32"/>
      <c r="CN104" s="32"/>
    </row>
    <row r="105" spans="1:92" ht="26.25" customHeight="1">
      <c r="A105" s="20" t="s">
        <v>195</v>
      </c>
      <c r="B105" s="20" t="s">
        <v>196</v>
      </c>
      <c r="C105" s="22"/>
      <c r="D105" s="22"/>
      <c r="E105" s="22"/>
      <c r="F105" s="22"/>
      <c r="G105" s="144"/>
      <c r="H105" s="32"/>
      <c r="I105" s="32"/>
      <c r="J105" s="32"/>
      <c r="BT105" s="32"/>
      <c r="BU105" s="32"/>
      <c r="BV105" s="32"/>
      <c r="CN105" s="32"/>
    </row>
    <row r="106" spans="1:92">
      <c r="A106" s="39"/>
      <c r="B106" s="37" t="s">
        <v>197</v>
      </c>
      <c r="C106" s="22">
        <f t="shared" ref="C106:G108" si="50">C107</f>
        <v>0</v>
      </c>
      <c r="D106" s="22">
        <f t="shared" si="50"/>
        <v>0</v>
      </c>
      <c r="E106" s="22">
        <f t="shared" si="50"/>
        <v>0</v>
      </c>
      <c r="F106" s="22">
        <f t="shared" si="50"/>
        <v>0</v>
      </c>
      <c r="G106" s="144">
        <f t="shared" si="50"/>
        <v>0</v>
      </c>
      <c r="H106" s="32"/>
      <c r="I106" s="32"/>
      <c r="J106" s="32"/>
      <c r="BT106" s="32"/>
      <c r="BU106" s="32"/>
      <c r="BV106" s="32"/>
      <c r="CN106" s="32"/>
    </row>
    <row r="107" spans="1:92">
      <c r="A107" s="20" t="s">
        <v>198</v>
      </c>
      <c r="B107" s="37" t="s">
        <v>199</v>
      </c>
      <c r="C107" s="22">
        <f t="shared" si="50"/>
        <v>0</v>
      </c>
      <c r="D107" s="22">
        <f t="shared" si="50"/>
        <v>0</v>
      </c>
      <c r="E107" s="22">
        <f t="shared" si="50"/>
        <v>0</v>
      </c>
      <c r="F107" s="22">
        <f t="shared" si="50"/>
        <v>0</v>
      </c>
      <c r="G107" s="144">
        <f t="shared" si="50"/>
        <v>0</v>
      </c>
      <c r="H107" s="32"/>
      <c r="I107" s="32"/>
      <c r="J107" s="32"/>
      <c r="BT107" s="32"/>
      <c r="BU107" s="32"/>
      <c r="BV107" s="32"/>
      <c r="CN107" s="32"/>
    </row>
    <row r="108" spans="1:92" ht="25.5">
      <c r="A108" s="20" t="s">
        <v>200</v>
      </c>
      <c r="B108" s="37" t="s">
        <v>201</v>
      </c>
      <c r="C108" s="22">
        <f t="shared" si="50"/>
        <v>0</v>
      </c>
      <c r="D108" s="22">
        <f t="shared" si="50"/>
        <v>0</v>
      </c>
      <c r="E108" s="22">
        <f t="shared" si="50"/>
        <v>0</v>
      </c>
      <c r="F108" s="22">
        <f t="shared" si="50"/>
        <v>0</v>
      </c>
      <c r="G108" s="144">
        <f t="shared" si="50"/>
        <v>0</v>
      </c>
      <c r="H108" s="32"/>
      <c r="I108" s="32"/>
      <c r="J108" s="32"/>
      <c r="BT108" s="32"/>
      <c r="BU108" s="32"/>
      <c r="BV108" s="32"/>
      <c r="CN108" s="32"/>
    </row>
    <row r="109" spans="1:92">
      <c r="A109" s="20" t="s">
        <v>202</v>
      </c>
      <c r="B109" s="38" t="s">
        <v>203</v>
      </c>
      <c r="C109" s="18"/>
      <c r="D109" s="18"/>
      <c r="E109" s="21"/>
      <c r="F109" s="22"/>
      <c r="G109" s="141"/>
      <c r="CN109" s="32"/>
    </row>
    <row r="110" spans="1:92" ht="12" customHeight="1">
      <c r="A110" s="36" t="s">
        <v>204</v>
      </c>
      <c r="B110" s="36" t="s">
        <v>205</v>
      </c>
      <c r="C110" s="22">
        <f t="shared" ref="C110:G110" si="51">C111</f>
        <v>0</v>
      </c>
      <c r="D110" s="22">
        <f t="shared" si="51"/>
        <v>0</v>
      </c>
      <c r="E110" s="22">
        <f t="shared" si="51"/>
        <v>129212</v>
      </c>
      <c r="F110" s="22">
        <f t="shared" si="51"/>
        <v>1750794</v>
      </c>
      <c r="G110" s="144">
        <f t="shared" si="51"/>
        <v>-1621582</v>
      </c>
      <c r="CN110" s="32"/>
    </row>
    <row r="111" spans="1:92" ht="25.5">
      <c r="A111" s="20" t="s">
        <v>206</v>
      </c>
      <c r="B111" s="20" t="s">
        <v>207</v>
      </c>
      <c r="C111" s="18"/>
      <c r="D111" s="18"/>
      <c r="E111" s="21">
        <v>129212</v>
      </c>
      <c r="F111" s="142">
        <f>E111-G111</f>
        <v>1750794</v>
      </c>
      <c r="G111" s="141">
        <v>-1621582</v>
      </c>
      <c r="CN111" s="32"/>
    </row>
    <row r="112" spans="1:92">
      <c r="CN112" s="32"/>
    </row>
    <row r="113" spans="92:92">
      <c r="CN113" s="32"/>
    </row>
    <row r="114" spans="92:92">
      <c r="CN114" s="32"/>
    </row>
    <row r="115" spans="92:92">
      <c r="CN115" s="32"/>
    </row>
    <row r="116" spans="92:92">
      <c r="CN116" s="32"/>
    </row>
    <row r="117" spans="92:92">
      <c r="CN117" s="32"/>
    </row>
    <row r="118" spans="92:92">
      <c r="CN118" s="32"/>
    </row>
    <row r="119" spans="92:92">
      <c r="CN119" s="32"/>
    </row>
    <row r="120" spans="92:92">
      <c r="CN120" s="32"/>
    </row>
    <row r="121" spans="92:92">
      <c r="CN121" s="32"/>
    </row>
    <row r="122" spans="92:92">
      <c r="CN122" s="32"/>
    </row>
    <row r="123" spans="92:92">
      <c r="CN123" s="32"/>
    </row>
    <row r="124" spans="92:92">
      <c r="CN124" s="32"/>
    </row>
    <row r="125" spans="92:92">
      <c r="CN125" s="32"/>
    </row>
    <row r="126" spans="92:92">
      <c r="CN126" s="32"/>
    </row>
    <row r="127" spans="92:92">
      <c r="CN127" s="32"/>
    </row>
    <row r="128" spans="92:92">
      <c r="CN128" s="32"/>
    </row>
    <row r="129" spans="92:92">
      <c r="CN129" s="32"/>
    </row>
    <row r="130" spans="92:92">
      <c r="CN130" s="32"/>
    </row>
    <row r="131" spans="92:92">
      <c r="CN131" s="32"/>
    </row>
    <row r="132" spans="92:92">
      <c r="CN132" s="32"/>
    </row>
    <row r="133" spans="92:92">
      <c r="CN133" s="32"/>
    </row>
    <row r="134" spans="92:92">
      <c r="CN134" s="32"/>
    </row>
    <row r="135" spans="92:92">
      <c r="CN135" s="32"/>
    </row>
    <row r="136" spans="92:92">
      <c r="CN136" s="32"/>
    </row>
    <row r="137" spans="92:92">
      <c r="CN137" s="32"/>
    </row>
    <row r="138" spans="92:92">
      <c r="CN138" s="32"/>
    </row>
    <row r="139" spans="92:92">
      <c r="CN139" s="32"/>
    </row>
    <row r="140" spans="92:92">
      <c r="CN140" s="32"/>
    </row>
    <row r="141" spans="92:92">
      <c r="CN141" s="32"/>
    </row>
    <row r="142" spans="92:92">
      <c r="CN142" s="32"/>
    </row>
    <row r="143" spans="92:92">
      <c r="CN143" s="32"/>
    </row>
    <row r="144" spans="92:92">
      <c r="CN144" s="32"/>
    </row>
    <row r="145" spans="1:92" s="6" customFormat="1">
      <c r="A145" s="40"/>
      <c r="B145" s="11"/>
      <c r="C145" s="41"/>
      <c r="D145" s="41"/>
      <c r="E145" s="11"/>
      <c r="F145" s="11"/>
      <c r="CN145" s="32"/>
    </row>
    <row r="146" spans="1:92" s="6" customFormat="1">
      <c r="A146" s="40"/>
      <c r="B146" s="11"/>
      <c r="C146" s="41"/>
      <c r="D146" s="41"/>
      <c r="E146" s="11"/>
      <c r="F146" s="11"/>
      <c r="CN146" s="32"/>
    </row>
    <row r="147" spans="1:92" s="6" customFormat="1">
      <c r="A147" s="40"/>
      <c r="B147" s="11"/>
      <c r="C147" s="41"/>
      <c r="D147" s="41"/>
      <c r="E147" s="11"/>
      <c r="F147" s="11"/>
      <c r="CN147" s="32"/>
    </row>
    <row r="148" spans="1:92" s="6" customFormat="1">
      <c r="A148" s="40"/>
      <c r="B148" s="11"/>
      <c r="C148" s="41"/>
      <c r="D148" s="41"/>
      <c r="E148" s="11"/>
      <c r="F148" s="11"/>
      <c r="CN148" s="32"/>
    </row>
    <row r="149" spans="1:92" s="6" customFormat="1">
      <c r="A149" s="40"/>
      <c r="B149" s="11"/>
      <c r="C149" s="41"/>
      <c r="D149" s="41"/>
      <c r="E149" s="11"/>
      <c r="F149" s="11"/>
      <c r="CN149" s="32"/>
    </row>
    <row r="150" spans="1:92" s="6" customFormat="1">
      <c r="A150" s="40"/>
      <c r="B150" s="11"/>
      <c r="C150" s="41"/>
      <c r="D150" s="41"/>
      <c r="E150" s="11"/>
      <c r="F150" s="11"/>
      <c r="CN150" s="32"/>
    </row>
    <row r="151" spans="1:92" s="6" customFormat="1">
      <c r="A151" s="40"/>
      <c r="B151" s="11"/>
      <c r="C151" s="41"/>
      <c r="D151" s="41"/>
      <c r="E151" s="11"/>
      <c r="F151" s="11"/>
      <c r="CN151" s="32"/>
    </row>
    <row r="152" spans="1:92" s="6" customFormat="1">
      <c r="A152" s="40"/>
      <c r="B152" s="11"/>
      <c r="C152" s="41"/>
      <c r="D152" s="41"/>
      <c r="E152" s="11"/>
      <c r="F152" s="11"/>
      <c r="CN152" s="32"/>
    </row>
    <row r="153" spans="1:92" s="6" customFormat="1">
      <c r="A153" s="40"/>
      <c r="B153" s="11"/>
      <c r="C153" s="41"/>
      <c r="D153" s="41"/>
      <c r="E153" s="11"/>
      <c r="F153" s="11"/>
      <c r="CN153" s="32"/>
    </row>
    <row r="154" spans="1:92" s="6" customFormat="1">
      <c r="A154" s="40"/>
      <c r="B154" s="11"/>
      <c r="C154" s="41"/>
      <c r="D154" s="41"/>
      <c r="E154" s="11"/>
      <c r="F154" s="11"/>
      <c r="CN154" s="32"/>
    </row>
    <row r="155" spans="1:92" s="6" customFormat="1">
      <c r="A155" s="40"/>
      <c r="B155" s="11"/>
      <c r="C155" s="41"/>
      <c r="D155" s="41"/>
      <c r="E155" s="11"/>
      <c r="F155" s="11"/>
      <c r="CN155" s="32"/>
    </row>
    <row r="156" spans="1:92" s="6" customFormat="1">
      <c r="A156" s="40"/>
      <c r="B156" s="11"/>
      <c r="C156" s="41"/>
      <c r="D156" s="41"/>
      <c r="E156" s="11"/>
      <c r="F156" s="11"/>
      <c r="CN156" s="32"/>
    </row>
  </sheetData>
  <protectedRanges>
    <protectedRange sqref="G55:G56 G17:G27 G71:G83 G87:G89 G58 G66:G67 G94 G97:G98 G100:G101 G30:G51 G63 E71 E80" name="Zonă1_8" securityDescriptor="O:WDG:WDD:(A;;CC;;;AN)(A;;CC;;;AU)(A;;CC;;;WD)"/>
  </protectedRanges>
  <mergeCells count="32">
    <mergeCell ref="BG4:BK4"/>
    <mergeCell ref="G4:H4"/>
    <mergeCell ref="I4:M4"/>
    <mergeCell ref="N4:R4"/>
    <mergeCell ref="S4:W4"/>
    <mergeCell ref="X4:AB4"/>
    <mergeCell ref="AC4:AG4"/>
    <mergeCell ref="AH4:AL4"/>
    <mergeCell ref="AM4:AQ4"/>
    <mergeCell ref="AR4:AV4"/>
    <mergeCell ref="AW4:BA4"/>
    <mergeCell ref="BB4:BF4"/>
    <mergeCell ref="DO4:DS4"/>
    <mergeCell ref="BL4:BP4"/>
    <mergeCell ref="BQ4:BU4"/>
    <mergeCell ref="BV4:BZ4"/>
    <mergeCell ref="CA4:CE4"/>
    <mergeCell ref="CF4:CJ4"/>
    <mergeCell ref="CK4:CO4"/>
    <mergeCell ref="CP4:CT4"/>
    <mergeCell ref="CU4:CY4"/>
    <mergeCell ref="CZ4:DD4"/>
    <mergeCell ref="DE4:DI4"/>
    <mergeCell ref="DJ4:DN4"/>
    <mergeCell ref="EX4:FB4"/>
    <mergeCell ref="FC4:FG4"/>
    <mergeCell ref="DT4:DX4"/>
    <mergeCell ref="DY4:EC4"/>
    <mergeCell ref="ED4:EH4"/>
    <mergeCell ref="EI4:EM4"/>
    <mergeCell ref="EN4:ER4"/>
    <mergeCell ref="ES4:EW4"/>
  </mergeCells>
  <pageMargins left="0.75" right="0.75" top="1" bottom="1" header="0.5" footer="0.5"/>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T295"/>
  <sheetViews>
    <sheetView tabSelected="1" zoomScale="90" zoomScaleNormal="90" workbookViewId="0">
      <pane xSplit="3" ySplit="6" topLeftCell="D7" activePane="bottomRight" state="frozen"/>
      <selection activeCell="G7" sqref="G7:H290"/>
      <selection pane="topRight" activeCell="G7" sqref="G7:H290"/>
      <selection pane="bottomLeft" activeCell="G7" sqref="G7:H290"/>
      <selection pane="bottomRight" activeCell="I87" sqref="I87"/>
    </sheetView>
  </sheetViews>
  <sheetFormatPr defaultRowHeight="15"/>
  <cols>
    <col min="1" max="1" width="14.42578125" style="42" customWidth="1"/>
    <col min="2" max="2" width="71.140625" style="44" customWidth="1"/>
    <col min="3" max="3" width="5" style="44" hidden="1" customWidth="1"/>
    <col min="4" max="4" width="16.140625" style="44" customWidth="1"/>
    <col min="5" max="5" width="15.42578125" style="44" customWidth="1"/>
    <col min="6" max="6" width="15.7109375" style="44" bestFit="1" customWidth="1"/>
    <col min="7" max="7" width="15.42578125" style="44" bestFit="1" customWidth="1"/>
    <col min="8" max="8" width="14.5703125" style="44" bestFit="1" customWidth="1"/>
    <col min="9" max="9" width="16" style="45" customWidth="1"/>
    <col min="10" max="10" width="11.5703125" style="45" bestFit="1" customWidth="1"/>
    <col min="11" max="16384" width="9.140625" style="45"/>
  </cols>
  <sheetData>
    <row r="1" spans="1:11" ht="20.25">
      <c r="B1" s="117" t="s">
        <v>518</v>
      </c>
      <c r="C1" s="43"/>
    </row>
    <row r="2" spans="1:11">
      <c r="B2" s="43"/>
      <c r="C2" s="43"/>
    </row>
    <row r="3" spans="1:11">
      <c r="B3" s="43"/>
      <c r="C3" s="43"/>
      <c r="D3" s="46"/>
    </row>
    <row r="4" spans="1:11">
      <c r="D4" s="47"/>
      <c r="E4" s="47"/>
      <c r="F4" s="48"/>
      <c r="G4" s="49"/>
      <c r="H4" s="50" t="s">
        <v>0</v>
      </c>
    </row>
    <row r="5" spans="1:11" s="54" customFormat="1" ht="75">
      <c r="A5" s="51"/>
      <c r="B5" s="52" t="s">
        <v>2</v>
      </c>
      <c r="C5" s="52"/>
      <c r="D5" s="52" t="s">
        <v>208</v>
      </c>
      <c r="E5" s="53" t="s">
        <v>209</v>
      </c>
      <c r="F5" s="53" t="s">
        <v>210</v>
      </c>
      <c r="G5" s="52" t="s">
        <v>211</v>
      </c>
      <c r="H5" s="52" t="s">
        <v>212</v>
      </c>
    </row>
    <row r="6" spans="1:11">
      <c r="A6" s="55"/>
      <c r="B6" s="56" t="s">
        <v>213</v>
      </c>
      <c r="C6" s="56"/>
      <c r="D6" s="57"/>
      <c r="E6" s="57"/>
      <c r="F6" s="57"/>
      <c r="G6" s="57"/>
      <c r="H6" s="57"/>
    </row>
    <row r="7" spans="1:11" s="62" customFormat="1" ht="16.5" customHeight="1">
      <c r="A7" s="58" t="s">
        <v>214</v>
      </c>
      <c r="B7" s="59" t="s">
        <v>215</v>
      </c>
      <c r="C7" s="119">
        <f t="shared" ref="C7:H7" si="0">+C8+C16</f>
        <v>0</v>
      </c>
      <c r="D7" s="119">
        <f t="shared" si="0"/>
        <v>451426170</v>
      </c>
      <c r="E7" s="119">
        <f t="shared" si="0"/>
        <v>417976770</v>
      </c>
      <c r="F7" s="119">
        <f t="shared" si="0"/>
        <v>381387760</v>
      </c>
      <c r="G7" s="119">
        <f t="shared" si="0"/>
        <v>355864288.02000004</v>
      </c>
      <c r="H7" s="119">
        <f t="shared" si="0"/>
        <v>42967544.623999998</v>
      </c>
      <c r="I7" s="61"/>
      <c r="J7" s="61"/>
      <c r="K7" s="61"/>
    </row>
    <row r="8" spans="1:11" s="62" customFormat="1">
      <c r="A8" s="58" t="s">
        <v>216</v>
      </c>
      <c r="B8" s="63" t="s">
        <v>217</v>
      </c>
      <c r="C8" s="120">
        <f>+C9+C10+C13+C11+C12+C15+C254+C14</f>
        <v>0</v>
      </c>
      <c r="D8" s="120">
        <f t="shared" ref="D8:H8" si="1">+D9+D10+D13+D11+D12+D15+D254+D14</f>
        <v>450824170</v>
      </c>
      <c r="E8" s="120">
        <f t="shared" si="1"/>
        <v>417374770</v>
      </c>
      <c r="F8" s="120">
        <f t="shared" si="1"/>
        <v>380785760</v>
      </c>
      <c r="G8" s="120">
        <f t="shared" si="1"/>
        <v>355864288.02000004</v>
      </c>
      <c r="H8" s="120">
        <f t="shared" si="1"/>
        <v>42967544.623999998</v>
      </c>
      <c r="I8" s="61"/>
      <c r="J8" s="61"/>
      <c r="K8" s="61"/>
    </row>
    <row r="9" spans="1:11" s="62" customFormat="1">
      <c r="A9" s="58" t="s">
        <v>218</v>
      </c>
      <c r="B9" s="63" t="s">
        <v>219</v>
      </c>
      <c r="C9" s="120">
        <f t="shared" ref="C9:H9" si="2">+C23</f>
        <v>0</v>
      </c>
      <c r="D9" s="120">
        <f t="shared" si="2"/>
        <v>4930600</v>
      </c>
      <c r="E9" s="120">
        <f t="shared" si="2"/>
        <v>4930600</v>
      </c>
      <c r="F9" s="120">
        <f t="shared" si="2"/>
        <v>3740910</v>
      </c>
      <c r="G9" s="120">
        <f t="shared" si="2"/>
        <v>3681519</v>
      </c>
      <c r="H9" s="120">
        <f t="shared" si="2"/>
        <v>397408</v>
      </c>
      <c r="I9" s="61"/>
      <c r="J9" s="61"/>
      <c r="K9" s="61"/>
    </row>
    <row r="10" spans="1:11" s="62" customFormat="1" ht="16.5" customHeight="1">
      <c r="A10" s="58" t="s">
        <v>220</v>
      </c>
      <c r="B10" s="63" t="s">
        <v>221</v>
      </c>
      <c r="C10" s="120">
        <f>+C43</f>
        <v>0</v>
      </c>
      <c r="D10" s="120">
        <f t="shared" ref="D10:H10" si="3">+D43</f>
        <v>318820740</v>
      </c>
      <c r="E10" s="120">
        <f t="shared" si="3"/>
        <v>285371340</v>
      </c>
      <c r="F10" s="120">
        <f t="shared" si="3"/>
        <v>263673040</v>
      </c>
      <c r="G10" s="120">
        <f t="shared" si="3"/>
        <v>249409182.04000002</v>
      </c>
      <c r="H10" s="120">
        <f t="shared" si="3"/>
        <v>31819670.940000001</v>
      </c>
      <c r="I10" s="61"/>
      <c r="J10" s="61"/>
      <c r="K10" s="61"/>
    </row>
    <row r="11" spans="1:11" s="62" customFormat="1">
      <c r="A11" s="58" t="s">
        <v>222</v>
      </c>
      <c r="B11" s="63" t="s">
        <v>223</v>
      </c>
      <c r="C11" s="120">
        <f>+C71</f>
        <v>0</v>
      </c>
      <c r="D11" s="120">
        <f t="shared" ref="D11:H11" si="4">+D71</f>
        <v>0</v>
      </c>
      <c r="E11" s="120">
        <f t="shared" si="4"/>
        <v>0</v>
      </c>
      <c r="F11" s="120">
        <f t="shared" si="4"/>
        <v>0</v>
      </c>
      <c r="G11" s="120">
        <f t="shared" si="4"/>
        <v>0</v>
      </c>
      <c r="H11" s="120">
        <f t="shared" si="4"/>
        <v>0</v>
      </c>
      <c r="I11" s="61"/>
      <c r="J11" s="61"/>
      <c r="K11" s="61"/>
    </row>
    <row r="12" spans="1:11" s="62" customFormat="1" ht="30">
      <c r="A12" s="58" t="s">
        <v>224</v>
      </c>
      <c r="B12" s="63" t="s">
        <v>225</v>
      </c>
      <c r="C12" s="120">
        <f>C255</f>
        <v>0</v>
      </c>
      <c r="D12" s="120">
        <f t="shared" ref="D12:H12" si="5">D255</f>
        <v>112883870</v>
      </c>
      <c r="E12" s="120">
        <f t="shared" si="5"/>
        <v>112883870</v>
      </c>
      <c r="F12" s="120">
        <f t="shared" si="5"/>
        <v>100654330</v>
      </c>
      <c r="G12" s="120">
        <f t="shared" si="5"/>
        <v>90400105</v>
      </c>
      <c r="H12" s="120">
        <f t="shared" si="5"/>
        <v>9987176</v>
      </c>
      <c r="I12" s="61"/>
      <c r="J12" s="61"/>
      <c r="K12" s="61"/>
    </row>
    <row r="13" spans="1:11" s="62" customFormat="1" ht="16.5" customHeight="1">
      <c r="A13" s="58" t="s">
        <v>226</v>
      </c>
      <c r="B13" s="63" t="s">
        <v>227</v>
      </c>
      <c r="C13" s="120">
        <f>C268</f>
        <v>0</v>
      </c>
      <c r="D13" s="120">
        <f t="shared" ref="D13:H13" si="6">D268</f>
        <v>14188960</v>
      </c>
      <c r="E13" s="120">
        <f t="shared" si="6"/>
        <v>14188960</v>
      </c>
      <c r="F13" s="120">
        <f t="shared" si="6"/>
        <v>12717480</v>
      </c>
      <c r="G13" s="120">
        <f t="shared" si="6"/>
        <v>12653294</v>
      </c>
      <c r="H13" s="120">
        <f t="shared" si="6"/>
        <v>791605</v>
      </c>
      <c r="I13" s="61"/>
      <c r="J13" s="61"/>
      <c r="K13" s="61"/>
    </row>
    <row r="14" spans="1:11" s="62" customFormat="1" ht="30">
      <c r="A14" s="58" t="s">
        <v>228</v>
      </c>
      <c r="B14" s="63" t="s">
        <v>229</v>
      </c>
      <c r="C14" s="120">
        <f>C277</f>
        <v>0</v>
      </c>
      <c r="D14" s="120">
        <f t="shared" ref="D14:H14" si="7">D277</f>
        <v>0</v>
      </c>
      <c r="E14" s="120">
        <f t="shared" si="7"/>
        <v>0</v>
      </c>
      <c r="F14" s="120">
        <f t="shared" si="7"/>
        <v>0</v>
      </c>
      <c r="G14" s="120">
        <f t="shared" si="7"/>
        <v>0</v>
      </c>
      <c r="H14" s="120">
        <f t="shared" si="7"/>
        <v>0</v>
      </c>
      <c r="I14" s="61"/>
      <c r="J14" s="61"/>
      <c r="K14" s="61"/>
    </row>
    <row r="15" spans="1:11" s="62" customFormat="1" ht="16.5" customHeight="1">
      <c r="A15" s="58" t="s">
        <v>230</v>
      </c>
      <c r="B15" s="63" t="s">
        <v>231</v>
      </c>
      <c r="C15" s="120">
        <f>C74</f>
        <v>0</v>
      </c>
      <c r="D15" s="120">
        <f t="shared" ref="D15:H15" si="8">D74</f>
        <v>0</v>
      </c>
      <c r="E15" s="120">
        <f t="shared" si="8"/>
        <v>0</v>
      </c>
      <c r="F15" s="120">
        <f t="shared" si="8"/>
        <v>0</v>
      </c>
      <c r="G15" s="120">
        <f t="shared" si="8"/>
        <v>0</v>
      </c>
      <c r="H15" s="120">
        <f t="shared" si="8"/>
        <v>0</v>
      </c>
      <c r="I15" s="61"/>
      <c r="J15" s="61"/>
      <c r="K15" s="61"/>
    </row>
    <row r="16" spans="1:11" s="62" customFormat="1" ht="16.5" customHeight="1">
      <c r="A16" s="58" t="s">
        <v>232</v>
      </c>
      <c r="B16" s="63" t="s">
        <v>233</v>
      </c>
      <c r="C16" s="120">
        <f>C77</f>
        <v>0</v>
      </c>
      <c r="D16" s="120">
        <f t="shared" ref="D16:H16" si="9">D77</f>
        <v>602000</v>
      </c>
      <c r="E16" s="120">
        <f t="shared" si="9"/>
        <v>602000</v>
      </c>
      <c r="F16" s="120">
        <f t="shared" si="9"/>
        <v>602000</v>
      </c>
      <c r="G16" s="120">
        <f t="shared" si="9"/>
        <v>0</v>
      </c>
      <c r="H16" s="120">
        <f t="shared" si="9"/>
        <v>0</v>
      </c>
      <c r="I16" s="61"/>
      <c r="J16" s="61"/>
      <c r="K16" s="61"/>
    </row>
    <row r="17" spans="1:247" s="62" customFormat="1">
      <c r="A17" s="58" t="s">
        <v>234</v>
      </c>
      <c r="B17" s="63" t="s">
        <v>235</v>
      </c>
      <c r="C17" s="120">
        <f>C78</f>
        <v>0</v>
      </c>
      <c r="D17" s="120">
        <f t="shared" ref="D17:H17" si="10">D78</f>
        <v>602000</v>
      </c>
      <c r="E17" s="120">
        <f t="shared" si="10"/>
        <v>602000</v>
      </c>
      <c r="F17" s="120">
        <f t="shared" si="10"/>
        <v>602000</v>
      </c>
      <c r="G17" s="120">
        <f t="shared" si="10"/>
        <v>0</v>
      </c>
      <c r="H17" s="120">
        <f t="shared" si="10"/>
        <v>0</v>
      </c>
      <c r="I17" s="61"/>
      <c r="J17" s="61"/>
      <c r="K17" s="61"/>
    </row>
    <row r="18" spans="1:247" s="62" customFormat="1" ht="30">
      <c r="A18" s="58" t="s">
        <v>236</v>
      </c>
      <c r="B18" s="63" t="s">
        <v>237</v>
      </c>
      <c r="C18" s="120">
        <f>C254+C276</f>
        <v>0</v>
      </c>
      <c r="D18" s="120">
        <f t="shared" ref="D18:H18" si="11">D254+D276</f>
        <v>0</v>
      </c>
      <c r="E18" s="120">
        <f t="shared" si="11"/>
        <v>0</v>
      </c>
      <c r="F18" s="120">
        <f t="shared" si="11"/>
        <v>0</v>
      </c>
      <c r="G18" s="120">
        <f t="shared" si="11"/>
        <v>-343878.02</v>
      </c>
      <c r="H18" s="120">
        <f t="shared" si="11"/>
        <v>-28315.315999999992</v>
      </c>
      <c r="I18" s="61"/>
      <c r="J18" s="61"/>
      <c r="K18" s="61"/>
    </row>
    <row r="19" spans="1:247" s="62" customFormat="1" ht="16.5" customHeight="1">
      <c r="A19" s="58" t="s">
        <v>238</v>
      </c>
      <c r="B19" s="63" t="s">
        <v>239</v>
      </c>
      <c r="C19" s="120">
        <f t="shared" ref="C19:H19" si="12">+C20+C16</f>
        <v>0</v>
      </c>
      <c r="D19" s="120">
        <f t="shared" si="12"/>
        <v>451426170</v>
      </c>
      <c r="E19" s="120">
        <f t="shared" si="12"/>
        <v>417976770</v>
      </c>
      <c r="F19" s="120">
        <f t="shared" si="12"/>
        <v>381387760</v>
      </c>
      <c r="G19" s="120">
        <f t="shared" si="12"/>
        <v>355864288.02000004</v>
      </c>
      <c r="H19" s="120">
        <f t="shared" si="12"/>
        <v>42967544.623999998</v>
      </c>
      <c r="I19" s="61"/>
      <c r="J19" s="61"/>
      <c r="K19" s="61"/>
    </row>
    <row r="20" spans="1:247" s="62" customFormat="1">
      <c r="A20" s="58" t="s">
        <v>240</v>
      </c>
      <c r="B20" s="63" t="s">
        <v>217</v>
      </c>
      <c r="C20" s="120">
        <f>C9+C10+C11+C12+C13+C15+C254+C14</f>
        <v>0</v>
      </c>
      <c r="D20" s="120">
        <f t="shared" ref="D20:H20" si="13">D9+D10+D11+D12+D13+D15+D254+D14</f>
        <v>450824170</v>
      </c>
      <c r="E20" s="120">
        <f t="shared" si="13"/>
        <v>417374770</v>
      </c>
      <c r="F20" s="120">
        <f t="shared" si="13"/>
        <v>380785760</v>
      </c>
      <c r="G20" s="120">
        <f t="shared" si="13"/>
        <v>355864288.02000004</v>
      </c>
      <c r="H20" s="120">
        <f t="shared" si="13"/>
        <v>42967544.623999998</v>
      </c>
      <c r="I20" s="61"/>
      <c r="J20" s="61"/>
      <c r="K20" s="61"/>
    </row>
    <row r="21" spans="1:247" s="62" customFormat="1" ht="16.5" customHeight="1">
      <c r="A21" s="64" t="s">
        <v>241</v>
      </c>
      <c r="B21" s="63" t="s">
        <v>242</v>
      </c>
      <c r="C21" s="120">
        <f>+C22+C77+C254</f>
        <v>0</v>
      </c>
      <c r="D21" s="120">
        <f t="shared" ref="D21:H21" si="14">+D22+D77+D254</f>
        <v>437237210</v>
      </c>
      <c r="E21" s="120">
        <f t="shared" si="14"/>
        <v>403787810</v>
      </c>
      <c r="F21" s="120">
        <f t="shared" si="14"/>
        <v>368670280</v>
      </c>
      <c r="G21" s="120">
        <f t="shared" si="14"/>
        <v>343210994.02000004</v>
      </c>
      <c r="H21" s="120">
        <f t="shared" si="14"/>
        <v>42175939.623999998</v>
      </c>
      <c r="I21" s="61"/>
      <c r="J21" s="61"/>
      <c r="K21" s="61"/>
    </row>
    <row r="22" spans="1:247" s="62" customFormat="1" ht="16.5" customHeight="1">
      <c r="A22" s="58" t="s">
        <v>243</v>
      </c>
      <c r="B22" s="63" t="s">
        <v>217</v>
      </c>
      <c r="C22" s="120">
        <f>+C23+C43+C71+C255+C74+C277</f>
        <v>0</v>
      </c>
      <c r="D22" s="120">
        <f t="shared" ref="D22:H22" si="15">+D23+D43+D71+D255+D74+D277</f>
        <v>436635210</v>
      </c>
      <c r="E22" s="120">
        <f t="shared" si="15"/>
        <v>403185810</v>
      </c>
      <c r="F22" s="120">
        <f t="shared" si="15"/>
        <v>368068280</v>
      </c>
      <c r="G22" s="120">
        <f t="shared" si="15"/>
        <v>343490806.04000002</v>
      </c>
      <c r="H22" s="120">
        <f t="shared" si="15"/>
        <v>42204254.939999998</v>
      </c>
      <c r="I22" s="61"/>
      <c r="J22" s="61"/>
      <c r="K22" s="61"/>
    </row>
    <row r="23" spans="1:247" s="62" customFormat="1">
      <c r="A23" s="58" t="s">
        <v>244</v>
      </c>
      <c r="B23" s="63" t="s">
        <v>219</v>
      </c>
      <c r="C23" s="120">
        <f t="shared" ref="C23:H23" si="16">+C24+C36+C34</f>
        <v>0</v>
      </c>
      <c r="D23" s="120">
        <f t="shared" si="16"/>
        <v>4930600</v>
      </c>
      <c r="E23" s="120">
        <f t="shared" si="16"/>
        <v>4930600</v>
      </c>
      <c r="F23" s="120">
        <f t="shared" si="16"/>
        <v>3740910</v>
      </c>
      <c r="G23" s="120">
        <f t="shared" si="16"/>
        <v>3681519</v>
      </c>
      <c r="H23" s="120">
        <f t="shared" si="16"/>
        <v>397408</v>
      </c>
      <c r="I23" s="61"/>
      <c r="J23" s="61"/>
      <c r="K23" s="61"/>
    </row>
    <row r="24" spans="1:247" s="62" customFormat="1" ht="16.5" customHeight="1">
      <c r="A24" s="58" t="s">
        <v>245</v>
      </c>
      <c r="B24" s="63" t="s">
        <v>246</v>
      </c>
      <c r="C24" s="120">
        <f t="shared" ref="C24:H24" si="17">C25+C28+C29+C30+C32+C26+C27+C31</f>
        <v>0</v>
      </c>
      <c r="D24" s="120">
        <f t="shared" si="17"/>
        <v>4757000</v>
      </c>
      <c r="E24" s="120">
        <f t="shared" si="17"/>
        <v>4757000</v>
      </c>
      <c r="F24" s="120">
        <f t="shared" si="17"/>
        <v>3593690</v>
      </c>
      <c r="G24" s="120">
        <f t="shared" si="17"/>
        <v>3536927</v>
      </c>
      <c r="H24" s="120">
        <f t="shared" si="17"/>
        <v>388880</v>
      </c>
      <c r="I24" s="61"/>
      <c r="J24" s="61"/>
      <c r="K24" s="61"/>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c r="IL24" s="45"/>
      <c r="IM24" s="45"/>
    </row>
    <row r="25" spans="1:247" s="62" customFormat="1" ht="16.5" customHeight="1">
      <c r="A25" s="65" t="s">
        <v>247</v>
      </c>
      <c r="B25" s="66" t="s">
        <v>248</v>
      </c>
      <c r="C25" s="121"/>
      <c r="D25" s="139">
        <v>3835000</v>
      </c>
      <c r="E25" s="139">
        <v>3835000</v>
      </c>
      <c r="F25" s="139">
        <v>2868880</v>
      </c>
      <c r="G25" s="96">
        <v>2847533</v>
      </c>
      <c r="H25" s="96">
        <f>G25-I25</f>
        <v>310749</v>
      </c>
      <c r="I25" s="145">
        <v>2536784</v>
      </c>
      <c r="J25" s="61"/>
      <c r="K25" s="61"/>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row>
    <row r="26" spans="1:247" s="62" customFormat="1">
      <c r="A26" s="65" t="s">
        <v>249</v>
      </c>
      <c r="B26" s="66" t="s">
        <v>250</v>
      </c>
      <c r="C26" s="121"/>
      <c r="D26" s="139">
        <v>484000</v>
      </c>
      <c r="E26" s="139">
        <v>484000</v>
      </c>
      <c r="F26" s="139">
        <v>369690</v>
      </c>
      <c r="G26" s="96">
        <v>355721</v>
      </c>
      <c r="H26" s="96">
        <f t="shared" ref="H26:H33" si="18">G26-I26</f>
        <v>35951</v>
      </c>
      <c r="I26" s="145">
        <v>319770</v>
      </c>
      <c r="J26" s="61"/>
      <c r="K26" s="61"/>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c r="IG26" s="45"/>
      <c r="IH26" s="45"/>
      <c r="II26" s="45"/>
      <c r="IJ26" s="45"/>
      <c r="IK26" s="45"/>
      <c r="IL26" s="45"/>
      <c r="IM26" s="45"/>
    </row>
    <row r="27" spans="1:247" s="62" customFormat="1">
      <c r="A27" s="65" t="s">
        <v>251</v>
      </c>
      <c r="B27" s="66" t="s">
        <v>252</v>
      </c>
      <c r="C27" s="121"/>
      <c r="D27" s="139">
        <v>149000</v>
      </c>
      <c r="E27" s="139">
        <v>149000</v>
      </c>
      <c r="F27" s="139">
        <v>123120</v>
      </c>
      <c r="G27" s="96">
        <v>123085</v>
      </c>
      <c r="H27" s="96">
        <f t="shared" si="18"/>
        <v>14131</v>
      </c>
      <c r="I27" s="145">
        <v>108954</v>
      </c>
      <c r="J27" s="61"/>
      <c r="K27" s="61"/>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c r="ID27" s="45"/>
      <c r="IE27" s="45"/>
      <c r="IF27" s="45"/>
      <c r="IG27" s="45"/>
      <c r="IH27" s="45"/>
      <c r="II27" s="45"/>
      <c r="IJ27" s="45"/>
      <c r="IK27" s="45"/>
      <c r="IL27" s="45"/>
      <c r="IM27" s="45"/>
    </row>
    <row r="28" spans="1:247" s="62" customFormat="1" ht="16.5" customHeight="1">
      <c r="A28" s="65" t="s">
        <v>253</v>
      </c>
      <c r="B28" s="69" t="s">
        <v>254</v>
      </c>
      <c r="C28" s="121"/>
      <c r="D28" s="139">
        <v>13000</v>
      </c>
      <c r="E28" s="139">
        <v>13000</v>
      </c>
      <c r="F28" s="139">
        <v>10400</v>
      </c>
      <c r="G28" s="96">
        <v>9768</v>
      </c>
      <c r="H28" s="96">
        <f t="shared" si="18"/>
        <v>888</v>
      </c>
      <c r="I28" s="145">
        <v>8880</v>
      </c>
      <c r="J28" s="61"/>
      <c r="K28" s="61"/>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c r="IG28" s="45"/>
      <c r="IH28" s="45"/>
      <c r="II28" s="45"/>
      <c r="IJ28" s="45"/>
      <c r="IK28" s="45"/>
      <c r="IL28" s="45"/>
      <c r="IM28" s="45"/>
    </row>
    <row r="29" spans="1:247" s="62" customFormat="1" ht="16.5" customHeight="1">
      <c r="A29" s="65" t="s">
        <v>255</v>
      </c>
      <c r="B29" s="69" t="s">
        <v>256</v>
      </c>
      <c r="C29" s="121"/>
      <c r="D29" s="139">
        <v>1000</v>
      </c>
      <c r="E29" s="139">
        <v>1000</v>
      </c>
      <c r="F29" s="139">
        <v>1000</v>
      </c>
      <c r="G29" s="96">
        <v>1000</v>
      </c>
      <c r="H29" s="96">
        <f t="shared" si="18"/>
        <v>424</v>
      </c>
      <c r="I29" s="145">
        <v>576</v>
      </c>
      <c r="J29" s="61"/>
      <c r="K29" s="61"/>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row>
    <row r="30" spans="1:247" ht="16.5" customHeight="1">
      <c r="A30" s="65" t="s">
        <v>257</v>
      </c>
      <c r="B30" s="69" t="s">
        <v>258</v>
      </c>
      <c r="C30" s="121"/>
      <c r="D30" s="139"/>
      <c r="E30" s="139"/>
      <c r="F30" s="139"/>
      <c r="G30" s="96"/>
      <c r="H30" s="96">
        <f t="shared" si="18"/>
        <v>0</v>
      </c>
      <c r="I30" s="145"/>
      <c r="J30" s="61"/>
      <c r="K30" s="61"/>
    </row>
    <row r="31" spans="1:247" ht="16.5" customHeight="1">
      <c r="A31" s="65" t="s">
        <v>259</v>
      </c>
      <c r="B31" s="69" t="s">
        <v>260</v>
      </c>
      <c r="C31" s="121"/>
      <c r="D31" s="139">
        <v>164000</v>
      </c>
      <c r="E31" s="139">
        <v>164000</v>
      </c>
      <c r="F31" s="139">
        <v>128600</v>
      </c>
      <c r="G31" s="96">
        <v>120468</v>
      </c>
      <c r="H31" s="96">
        <f t="shared" si="18"/>
        <v>12302</v>
      </c>
      <c r="I31" s="145">
        <v>108166</v>
      </c>
      <c r="J31" s="61"/>
      <c r="K31" s="61"/>
    </row>
    <row r="32" spans="1:247" ht="16.5" customHeight="1">
      <c r="A32" s="65" t="s">
        <v>261</v>
      </c>
      <c r="B32" s="69" t="s">
        <v>262</v>
      </c>
      <c r="C32" s="121"/>
      <c r="D32" s="139">
        <v>111000</v>
      </c>
      <c r="E32" s="139">
        <v>111000</v>
      </c>
      <c r="F32" s="139">
        <v>92000</v>
      </c>
      <c r="G32" s="96">
        <v>79352</v>
      </c>
      <c r="H32" s="96">
        <f t="shared" si="18"/>
        <v>14435</v>
      </c>
      <c r="I32" s="145">
        <v>64917</v>
      </c>
      <c r="J32" s="61"/>
      <c r="K32" s="61"/>
    </row>
    <row r="33" spans="1:247" ht="16.5" customHeight="1">
      <c r="A33" s="65"/>
      <c r="B33" s="69" t="s">
        <v>263</v>
      </c>
      <c r="C33" s="121"/>
      <c r="D33" s="139">
        <v>11000</v>
      </c>
      <c r="E33" s="139">
        <v>11000</v>
      </c>
      <c r="F33" s="139">
        <v>11000</v>
      </c>
      <c r="G33" s="96">
        <v>8733</v>
      </c>
      <c r="H33" s="96">
        <f t="shared" si="18"/>
        <v>0</v>
      </c>
      <c r="I33" s="145">
        <v>8733</v>
      </c>
      <c r="J33" s="61"/>
      <c r="K33" s="61"/>
    </row>
    <row r="34" spans="1:247" ht="16.5" customHeight="1">
      <c r="A34" s="65" t="s">
        <v>264</v>
      </c>
      <c r="B34" s="63" t="s">
        <v>265</v>
      </c>
      <c r="C34" s="121">
        <f t="shared" ref="C34:H34" si="19">C35</f>
        <v>0</v>
      </c>
      <c r="D34" s="121">
        <f t="shared" si="19"/>
        <v>64000</v>
      </c>
      <c r="E34" s="121">
        <f t="shared" si="19"/>
        <v>64000</v>
      </c>
      <c r="F34" s="121">
        <f t="shared" si="19"/>
        <v>64000</v>
      </c>
      <c r="G34" s="121">
        <f t="shared" si="19"/>
        <v>63800</v>
      </c>
      <c r="H34" s="121">
        <f t="shared" si="19"/>
        <v>0</v>
      </c>
      <c r="I34" s="61"/>
      <c r="J34" s="61"/>
      <c r="K34" s="61"/>
    </row>
    <row r="35" spans="1:247" ht="16.5" customHeight="1">
      <c r="A35" s="65" t="s">
        <v>266</v>
      </c>
      <c r="B35" s="69" t="s">
        <v>267</v>
      </c>
      <c r="C35" s="121"/>
      <c r="D35" s="139">
        <v>64000</v>
      </c>
      <c r="E35" s="139">
        <v>64000</v>
      </c>
      <c r="F35" s="139">
        <v>64000</v>
      </c>
      <c r="G35" s="96">
        <v>63800</v>
      </c>
      <c r="H35" s="146">
        <f>G35-I35</f>
        <v>0</v>
      </c>
      <c r="I35" s="96">
        <v>63800</v>
      </c>
      <c r="J35" s="61"/>
      <c r="K35" s="61"/>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row>
    <row r="36" spans="1:247" ht="16.5" customHeight="1">
      <c r="A36" s="58" t="s">
        <v>268</v>
      </c>
      <c r="B36" s="63" t="s">
        <v>269</v>
      </c>
      <c r="C36" s="120">
        <f>+C37+C38+C39+C40+C41+C42</f>
        <v>0</v>
      </c>
      <c r="D36" s="120">
        <f t="shared" ref="D36:H36" si="20">+D37+D38+D39+D40+D41+D42</f>
        <v>109600</v>
      </c>
      <c r="E36" s="120">
        <f t="shared" si="20"/>
        <v>109600</v>
      </c>
      <c r="F36" s="120">
        <f t="shared" si="20"/>
        <v>83220</v>
      </c>
      <c r="G36" s="120">
        <f t="shared" si="20"/>
        <v>80792</v>
      </c>
      <c r="H36" s="120">
        <f t="shared" si="20"/>
        <v>8528</v>
      </c>
      <c r="I36" s="61"/>
      <c r="J36" s="61"/>
      <c r="K36" s="61"/>
      <c r="L36" s="62"/>
    </row>
    <row r="37" spans="1:247" ht="16.5" customHeight="1">
      <c r="A37" s="65" t="s">
        <v>270</v>
      </c>
      <c r="B37" s="69" t="s">
        <v>271</v>
      </c>
      <c r="C37" s="121"/>
      <c r="D37" s="139">
        <v>1550</v>
      </c>
      <c r="E37" s="139">
        <v>1550</v>
      </c>
      <c r="F37" s="139">
        <v>1550</v>
      </c>
      <c r="G37" s="145">
        <v>1096</v>
      </c>
      <c r="H37" s="96">
        <f t="shared" ref="H37:H42" si="21">G37-I37</f>
        <v>0</v>
      </c>
      <c r="I37" s="145">
        <v>1096</v>
      </c>
      <c r="J37" s="61"/>
      <c r="K37" s="61"/>
    </row>
    <row r="38" spans="1:247" ht="16.5" customHeight="1">
      <c r="A38" s="65" t="s">
        <v>272</v>
      </c>
      <c r="B38" s="69" t="s">
        <v>273</v>
      </c>
      <c r="C38" s="121"/>
      <c r="D38" s="139">
        <v>50</v>
      </c>
      <c r="E38" s="139">
        <v>50</v>
      </c>
      <c r="F38" s="139">
        <v>50</v>
      </c>
      <c r="G38" s="145">
        <v>35</v>
      </c>
      <c r="H38" s="96">
        <f t="shared" si="21"/>
        <v>0</v>
      </c>
      <c r="I38" s="145">
        <v>35</v>
      </c>
      <c r="J38" s="61"/>
      <c r="K38" s="61"/>
    </row>
    <row r="39" spans="1:247" s="62" customFormat="1" ht="16.5" customHeight="1">
      <c r="A39" s="65" t="s">
        <v>274</v>
      </c>
      <c r="B39" s="69" t="s">
        <v>275</v>
      </c>
      <c r="C39" s="121"/>
      <c r="D39" s="139">
        <v>500</v>
      </c>
      <c r="E39" s="139">
        <v>500</v>
      </c>
      <c r="F39" s="139">
        <v>500</v>
      </c>
      <c r="G39" s="145">
        <v>361</v>
      </c>
      <c r="H39" s="96">
        <f t="shared" si="21"/>
        <v>0</v>
      </c>
      <c r="I39" s="145">
        <v>361</v>
      </c>
      <c r="J39" s="61"/>
      <c r="K39" s="61"/>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row>
    <row r="40" spans="1:247" ht="16.5" customHeight="1">
      <c r="A40" s="65" t="s">
        <v>276</v>
      </c>
      <c r="B40" s="70" t="s">
        <v>277</v>
      </c>
      <c r="C40" s="121"/>
      <c r="D40" s="139">
        <v>50</v>
      </c>
      <c r="E40" s="139">
        <v>50</v>
      </c>
      <c r="F40" s="139">
        <v>50</v>
      </c>
      <c r="G40" s="145">
        <v>10</v>
      </c>
      <c r="H40" s="96">
        <f t="shared" si="21"/>
        <v>0</v>
      </c>
      <c r="I40" s="145">
        <v>10</v>
      </c>
      <c r="J40" s="61"/>
      <c r="K40" s="61"/>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row>
    <row r="41" spans="1:247" ht="16.5" customHeight="1">
      <c r="A41" s="65" t="s">
        <v>278</v>
      </c>
      <c r="B41" s="70" t="s">
        <v>42</v>
      </c>
      <c r="C41" s="121"/>
      <c r="D41" s="139">
        <v>100</v>
      </c>
      <c r="E41" s="139">
        <v>100</v>
      </c>
      <c r="F41" s="139">
        <v>100</v>
      </c>
      <c r="G41" s="145">
        <v>59</v>
      </c>
      <c r="H41" s="96">
        <f t="shared" si="21"/>
        <v>0</v>
      </c>
      <c r="I41" s="145">
        <v>59</v>
      </c>
      <c r="J41" s="61"/>
      <c r="K41" s="61"/>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row>
    <row r="42" spans="1:247" ht="16.5" customHeight="1">
      <c r="A42" s="65" t="s">
        <v>279</v>
      </c>
      <c r="B42" s="70" t="s">
        <v>280</v>
      </c>
      <c r="C42" s="121"/>
      <c r="D42" s="139">
        <v>107350</v>
      </c>
      <c r="E42" s="139">
        <v>107350</v>
      </c>
      <c r="F42" s="139">
        <v>80970</v>
      </c>
      <c r="G42" s="68">
        <v>79231</v>
      </c>
      <c r="H42" s="96">
        <f t="shared" si="21"/>
        <v>8528</v>
      </c>
      <c r="I42" s="145">
        <v>70703</v>
      </c>
      <c r="J42" s="61"/>
      <c r="K42" s="61"/>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row>
    <row r="43" spans="1:247" ht="16.5" customHeight="1">
      <c r="A43" s="58" t="s">
        <v>281</v>
      </c>
      <c r="B43" s="63" t="s">
        <v>221</v>
      </c>
      <c r="C43" s="120">
        <f t="shared" ref="C43:H43" si="22">+C44+C58+C57+C60+C63+C65+C66+C68+C64+C67</f>
        <v>0</v>
      </c>
      <c r="D43" s="120">
        <f t="shared" si="22"/>
        <v>318820740</v>
      </c>
      <c r="E43" s="120">
        <f t="shared" si="22"/>
        <v>285371340</v>
      </c>
      <c r="F43" s="120">
        <f t="shared" si="22"/>
        <v>263673040</v>
      </c>
      <c r="G43" s="120">
        <f t="shared" si="22"/>
        <v>249409182.04000002</v>
      </c>
      <c r="H43" s="120">
        <f t="shared" si="22"/>
        <v>31819670.940000001</v>
      </c>
      <c r="I43" s="61"/>
      <c r="J43" s="61"/>
      <c r="K43" s="61"/>
      <c r="L43" s="62"/>
    </row>
    <row r="44" spans="1:247" ht="16.5" customHeight="1">
      <c r="A44" s="58" t="s">
        <v>282</v>
      </c>
      <c r="B44" s="63" t="s">
        <v>283</v>
      </c>
      <c r="C44" s="120">
        <f t="shared" ref="C44:H44" si="23">+C45+C46+C47+C48+C49+C50+C51+C52+C54</f>
        <v>0</v>
      </c>
      <c r="D44" s="120">
        <f t="shared" si="23"/>
        <v>318726900</v>
      </c>
      <c r="E44" s="120">
        <f t="shared" si="23"/>
        <v>285277500</v>
      </c>
      <c r="F44" s="120">
        <f t="shared" si="23"/>
        <v>263594800</v>
      </c>
      <c r="G44" s="120">
        <f t="shared" si="23"/>
        <v>249359161.91</v>
      </c>
      <c r="H44" s="120">
        <f t="shared" si="23"/>
        <v>31817087.940000001</v>
      </c>
      <c r="I44" s="61"/>
      <c r="J44" s="61"/>
      <c r="K44" s="61"/>
    </row>
    <row r="45" spans="1:247" s="62" customFormat="1" ht="16.5" customHeight="1">
      <c r="A45" s="65" t="s">
        <v>284</v>
      </c>
      <c r="B45" s="69" t="s">
        <v>285</v>
      </c>
      <c r="C45" s="121"/>
      <c r="D45" s="139">
        <v>33000</v>
      </c>
      <c r="E45" s="139">
        <v>33000</v>
      </c>
      <c r="F45" s="139">
        <v>23000</v>
      </c>
      <c r="G45" s="96">
        <v>22037.27</v>
      </c>
      <c r="H45" s="96">
        <f t="shared" ref="H45:H59" si="24">G45-I45</f>
        <v>3976.0499999999993</v>
      </c>
      <c r="I45" s="145">
        <v>18061.22</v>
      </c>
      <c r="J45" s="61"/>
      <c r="K45" s="61"/>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c r="HZ45" s="45"/>
      <c r="IA45" s="45"/>
      <c r="IB45" s="45"/>
      <c r="IC45" s="45"/>
      <c r="ID45" s="45"/>
      <c r="IE45" s="45"/>
      <c r="IF45" s="45"/>
      <c r="IG45" s="45"/>
      <c r="IH45" s="45"/>
      <c r="II45" s="45"/>
      <c r="IJ45" s="45"/>
      <c r="IK45" s="45"/>
      <c r="IL45" s="45"/>
      <c r="IM45" s="45"/>
    </row>
    <row r="46" spans="1:247" s="62" customFormat="1" ht="16.5" customHeight="1">
      <c r="A46" s="65" t="s">
        <v>286</v>
      </c>
      <c r="B46" s="69" t="s">
        <v>287</v>
      </c>
      <c r="C46" s="121"/>
      <c r="D46" s="139">
        <v>24830</v>
      </c>
      <c r="E46" s="139">
        <v>24830</v>
      </c>
      <c r="F46" s="139">
        <v>13500</v>
      </c>
      <c r="G46" s="96">
        <v>7198.46</v>
      </c>
      <c r="H46" s="96">
        <f t="shared" si="24"/>
        <v>3199.8</v>
      </c>
      <c r="I46" s="145">
        <v>3998.66</v>
      </c>
      <c r="J46" s="61"/>
      <c r="K46" s="61"/>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c r="EF46" s="45"/>
      <c r="EG46" s="45"/>
      <c r="EH46" s="45"/>
      <c r="EI46" s="45"/>
      <c r="EJ46" s="45"/>
      <c r="EK46" s="45"/>
      <c r="EL46" s="45"/>
      <c r="EM46" s="45"/>
      <c r="EN46" s="45"/>
      <c r="EO46" s="45"/>
      <c r="EP46" s="45"/>
      <c r="EQ46" s="45"/>
      <c r="ER46" s="45"/>
      <c r="ES46" s="45"/>
      <c r="ET46" s="45"/>
      <c r="EU46" s="45"/>
      <c r="EV46" s="45"/>
      <c r="EW46" s="45"/>
      <c r="EX46" s="45"/>
      <c r="EY46" s="45"/>
      <c r="EZ46" s="45"/>
      <c r="FA46" s="45"/>
      <c r="FB46" s="45"/>
      <c r="FC46" s="45"/>
      <c r="FD46" s="45"/>
      <c r="FE46" s="45"/>
      <c r="FF46" s="45"/>
      <c r="FG46" s="45"/>
      <c r="FH46" s="45"/>
      <c r="FI46" s="45"/>
      <c r="FJ46" s="45"/>
      <c r="FK46" s="45"/>
      <c r="FL46" s="45"/>
      <c r="FM46" s="45"/>
      <c r="FN46" s="45"/>
      <c r="FO46" s="45"/>
      <c r="FP46" s="45"/>
      <c r="FQ46" s="45"/>
      <c r="FR46" s="45"/>
      <c r="FS46" s="45"/>
      <c r="FT46" s="45"/>
      <c r="FU46" s="45"/>
      <c r="FV46" s="45"/>
      <c r="FW46" s="45"/>
      <c r="FX46" s="45"/>
      <c r="FY46" s="45"/>
      <c r="FZ46" s="45"/>
      <c r="GA46" s="45"/>
      <c r="GB46" s="45"/>
      <c r="GC46" s="45"/>
      <c r="GD46" s="45"/>
      <c r="GE46" s="45"/>
      <c r="GF46" s="45"/>
      <c r="GG46" s="45"/>
      <c r="GH46" s="45"/>
      <c r="GI46" s="45"/>
      <c r="GJ46" s="45"/>
      <c r="GK46" s="45"/>
      <c r="GL46" s="45"/>
      <c r="GM46" s="45"/>
      <c r="GN46" s="45"/>
      <c r="GO46" s="45"/>
      <c r="GP46" s="45"/>
      <c r="GQ46" s="45"/>
      <c r="GR46" s="45"/>
      <c r="GS46" s="45"/>
      <c r="GT46" s="45"/>
      <c r="GU46" s="45"/>
      <c r="GV46" s="45"/>
      <c r="GW46" s="45"/>
      <c r="GX46" s="45"/>
      <c r="GY46" s="45"/>
      <c r="GZ46" s="45"/>
      <c r="HA46" s="45"/>
      <c r="HB46" s="45"/>
      <c r="HC46" s="45"/>
      <c r="HD46" s="45"/>
      <c r="HE46" s="45"/>
      <c r="HF46" s="45"/>
      <c r="HG46" s="45"/>
      <c r="HH46" s="45"/>
      <c r="HI46" s="45"/>
      <c r="HJ46" s="45"/>
      <c r="HK46" s="45"/>
      <c r="HL46" s="45"/>
      <c r="HM46" s="45"/>
      <c r="HN46" s="45"/>
      <c r="HO46" s="45"/>
      <c r="HP46" s="45"/>
      <c r="HQ46" s="45"/>
      <c r="HR46" s="45"/>
      <c r="HS46" s="45"/>
      <c r="HT46" s="45"/>
      <c r="HU46" s="45"/>
      <c r="HV46" s="45"/>
      <c r="HW46" s="45"/>
      <c r="HX46" s="45"/>
      <c r="HY46" s="45"/>
      <c r="HZ46" s="45"/>
      <c r="IA46" s="45"/>
      <c r="IB46" s="45"/>
      <c r="IC46" s="45"/>
      <c r="ID46" s="45"/>
      <c r="IE46" s="45"/>
      <c r="IF46" s="45"/>
      <c r="IG46" s="45"/>
      <c r="IH46" s="45"/>
      <c r="II46" s="45"/>
      <c r="IJ46" s="45"/>
      <c r="IK46" s="45"/>
      <c r="IL46" s="45"/>
      <c r="IM46" s="45"/>
    </row>
    <row r="47" spans="1:247" ht="16.5" customHeight="1">
      <c r="A47" s="65" t="s">
        <v>288</v>
      </c>
      <c r="B47" s="69" t="s">
        <v>289</v>
      </c>
      <c r="C47" s="121"/>
      <c r="D47" s="139">
        <v>179000</v>
      </c>
      <c r="E47" s="139">
        <v>179000</v>
      </c>
      <c r="F47" s="139">
        <v>115000</v>
      </c>
      <c r="G47" s="96">
        <v>80998.45</v>
      </c>
      <c r="H47" s="96">
        <f t="shared" si="24"/>
        <v>4459.0899999999965</v>
      </c>
      <c r="I47" s="145">
        <v>76539.360000000001</v>
      </c>
      <c r="J47" s="61"/>
      <c r="K47" s="61"/>
    </row>
    <row r="48" spans="1:247" ht="16.5" customHeight="1">
      <c r="A48" s="65" t="s">
        <v>290</v>
      </c>
      <c r="B48" s="69" t="s">
        <v>291</v>
      </c>
      <c r="C48" s="121"/>
      <c r="D48" s="139">
        <v>8000</v>
      </c>
      <c r="E48" s="139">
        <v>8000</v>
      </c>
      <c r="F48" s="139">
        <v>7000</v>
      </c>
      <c r="G48" s="96">
        <v>6935.57</v>
      </c>
      <c r="H48" s="96">
        <f t="shared" si="24"/>
        <v>819.71</v>
      </c>
      <c r="I48" s="145">
        <v>6115.86</v>
      </c>
      <c r="J48" s="61"/>
      <c r="K48" s="61"/>
    </row>
    <row r="49" spans="1:247" ht="16.5" customHeight="1">
      <c r="A49" s="65" t="s">
        <v>292</v>
      </c>
      <c r="B49" s="69" t="s">
        <v>293</v>
      </c>
      <c r="C49" s="121"/>
      <c r="D49" s="139">
        <v>9000</v>
      </c>
      <c r="E49" s="139">
        <v>9000</v>
      </c>
      <c r="F49" s="139">
        <v>9000</v>
      </c>
      <c r="G49" s="96"/>
      <c r="H49" s="96"/>
      <c r="I49" s="61"/>
      <c r="J49" s="61"/>
      <c r="K49" s="61"/>
    </row>
    <row r="50" spans="1:247" ht="16.5" customHeight="1">
      <c r="A50" s="65" t="s">
        <v>294</v>
      </c>
      <c r="B50" s="69" t="s">
        <v>295</v>
      </c>
      <c r="C50" s="121"/>
      <c r="D50" s="139">
        <v>5000</v>
      </c>
      <c r="E50" s="139">
        <v>5000</v>
      </c>
      <c r="F50" s="139">
        <v>5000</v>
      </c>
      <c r="G50" s="96"/>
      <c r="H50" s="96"/>
      <c r="I50" s="61"/>
      <c r="J50" s="61"/>
      <c r="K50" s="61"/>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c r="HF50" s="62"/>
      <c r="HG50" s="62"/>
      <c r="HH50" s="62"/>
      <c r="HI50" s="62"/>
      <c r="HJ50" s="62"/>
      <c r="HK50" s="62"/>
      <c r="HL50" s="62"/>
      <c r="HM50" s="62"/>
      <c r="HN50" s="62"/>
      <c r="HO50" s="62"/>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row>
    <row r="51" spans="1:247" ht="16.5" customHeight="1">
      <c r="A51" s="65" t="s">
        <v>296</v>
      </c>
      <c r="B51" s="69" t="s">
        <v>297</v>
      </c>
      <c r="C51" s="121"/>
      <c r="D51" s="139">
        <v>48000</v>
      </c>
      <c r="E51" s="139">
        <v>48000</v>
      </c>
      <c r="F51" s="139">
        <v>39000</v>
      </c>
      <c r="G51" s="96">
        <v>37899.85</v>
      </c>
      <c r="H51" s="96">
        <f t="shared" si="24"/>
        <v>4132.6899999999951</v>
      </c>
      <c r="I51" s="145">
        <v>33767.160000000003</v>
      </c>
      <c r="J51" s="61"/>
      <c r="K51" s="61"/>
      <c r="L51" s="62"/>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c r="EO51" s="71"/>
      <c r="EP51" s="71"/>
      <c r="EQ51" s="71"/>
      <c r="ER51" s="71"/>
      <c r="ES51" s="71"/>
      <c r="ET51" s="71"/>
      <c r="EU51" s="71"/>
      <c r="EV51" s="71"/>
      <c r="EW51" s="71"/>
      <c r="EX51" s="71"/>
      <c r="EY51" s="71"/>
      <c r="EZ51" s="71"/>
      <c r="FA51" s="71"/>
      <c r="FB51" s="71"/>
      <c r="FC51" s="71"/>
      <c r="FD51" s="71"/>
      <c r="FE51" s="71"/>
      <c r="FF51" s="71"/>
      <c r="FG51" s="71"/>
      <c r="FH51" s="71"/>
      <c r="FI51" s="71"/>
      <c r="FJ51" s="71"/>
      <c r="FK51" s="71"/>
      <c r="FL51" s="71"/>
      <c r="FM51" s="71"/>
      <c r="FN51" s="71"/>
      <c r="FO51" s="71"/>
      <c r="FP51" s="71"/>
      <c r="FQ51" s="71"/>
      <c r="FR51" s="71"/>
      <c r="FS51" s="71"/>
      <c r="FT51" s="71"/>
      <c r="FU51" s="71"/>
      <c r="FV51" s="71"/>
      <c r="FW51" s="71"/>
      <c r="FX51" s="71"/>
      <c r="FY51" s="71"/>
      <c r="FZ51" s="71"/>
      <c r="GA51" s="71"/>
      <c r="GB51" s="71"/>
      <c r="GC51" s="71"/>
      <c r="GD51" s="71"/>
      <c r="GE51" s="71"/>
      <c r="GF51" s="71"/>
      <c r="GG51" s="71"/>
      <c r="GH51" s="71"/>
      <c r="GI51" s="71"/>
      <c r="GJ51" s="71"/>
      <c r="GK51" s="71"/>
      <c r="GL51" s="71"/>
      <c r="GM51" s="71"/>
      <c r="GN51" s="71"/>
      <c r="GO51" s="71"/>
      <c r="GP51" s="71"/>
      <c r="GQ51" s="71"/>
      <c r="GR51" s="71"/>
      <c r="GS51" s="71"/>
      <c r="GT51" s="71"/>
      <c r="GU51" s="71"/>
      <c r="GV51" s="71"/>
      <c r="GW51" s="71"/>
      <c r="GX51" s="71"/>
      <c r="GY51" s="71"/>
      <c r="GZ51" s="71"/>
      <c r="HA51" s="71"/>
      <c r="HB51" s="71"/>
      <c r="HC51" s="71"/>
      <c r="HD51" s="71"/>
      <c r="HE51" s="71"/>
      <c r="HF51" s="71"/>
      <c r="HG51" s="71"/>
      <c r="HH51" s="71"/>
      <c r="HI51" s="71"/>
      <c r="HJ51" s="71"/>
      <c r="HK51" s="71"/>
      <c r="HL51" s="71"/>
      <c r="HM51" s="71"/>
      <c r="HN51" s="71"/>
      <c r="HO51" s="71"/>
      <c r="HP51" s="71"/>
      <c r="HQ51" s="71"/>
      <c r="HR51" s="71"/>
      <c r="HS51" s="71"/>
      <c r="HT51" s="71"/>
      <c r="HU51" s="71"/>
      <c r="HV51" s="71"/>
      <c r="HW51" s="71"/>
      <c r="HX51" s="71"/>
      <c r="HY51" s="71"/>
      <c r="HZ51" s="71"/>
      <c r="IA51" s="71"/>
      <c r="IB51" s="71"/>
      <c r="IC51" s="71"/>
      <c r="ID51" s="71"/>
      <c r="IE51" s="71"/>
      <c r="IF51" s="71"/>
      <c r="IG51" s="71"/>
      <c r="IH51" s="71"/>
      <c r="II51" s="71"/>
      <c r="IJ51" s="71"/>
      <c r="IK51" s="71"/>
      <c r="IL51" s="71"/>
      <c r="IM51" s="71"/>
    </row>
    <row r="52" spans="1:247" ht="16.5" customHeight="1">
      <c r="A52" s="58" t="s">
        <v>298</v>
      </c>
      <c r="B52" s="63" t="s">
        <v>299</v>
      </c>
      <c r="C52" s="122">
        <f t="shared" ref="C52:H52" si="25">+C53+C88</f>
        <v>0</v>
      </c>
      <c r="D52" s="122">
        <f t="shared" si="25"/>
        <v>318215070</v>
      </c>
      <c r="E52" s="122">
        <f t="shared" si="25"/>
        <v>284765670</v>
      </c>
      <c r="F52" s="122">
        <f t="shared" si="25"/>
        <v>263209800</v>
      </c>
      <c r="G52" s="122">
        <f t="shared" si="25"/>
        <v>249032630.22999999</v>
      </c>
      <c r="H52" s="122">
        <f t="shared" si="25"/>
        <v>31781211.84</v>
      </c>
      <c r="I52" s="61"/>
      <c r="J52" s="61"/>
      <c r="K52" s="61"/>
      <c r="L52" s="71"/>
    </row>
    <row r="53" spans="1:247" ht="16.5" customHeight="1">
      <c r="A53" s="72" t="s">
        <v>300</v>
      </c>
      <c r="B53" s="73" t="s">
        <v>301</v>
      </c>
      <c r="C53" s="123"/>
      <c r="D53" s="140">
        <v>15000</v>
      </c>
      <c r="E53" s="140">
        <v>15000</v>
      </c>
      <c r="F53" s="140">
        <v>11000</v>
      </c>
      <c r="G53" s="96">
        <v>7286.95</v>
      </c>
      <c r="H53" s="96">
        <f t="shared" si="24"/>
        <v>2854.99</v>
      </c>
      <c r="I53" s="145">
        <v>4431.96</v>
      </c>
      <c r="J53" s="61"/>
      <c r="K53" s="61"/>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row>
    <row r="54" spans="1:247" s="62" customFormat="1" ht="16.5" customHeight="1">
      <c r="A54" s="65" t="s">
        <v>302</v>
      </c>
      <c r="B54" s="69" t="s">
        <v>303</v>
      </c>
      <c r="C54" s="121"/>
      <c r="D54" s="140">
        <v>205000</v>
      </c>
      <c r="E54" s="140">
        <v>205000</v>
      </c>
      <c r="F54" s="140">
        <v>173500</v>
      </c>
      <c r="G54" s="96">
        <v>171462.08</v>
      </c>
      <c r="H54" s="96">
        <f t="shared" si="24"/>
        <v>19288.75999999998</v>
      </c>
      <c r="I54" s="145">
        <v>152173.32</v>
      </c>
      <c r="J54" s="61"/>
      <c r="K54" s="61"/>
    </row>
    <row r="55" spans="1:247" s="71" customFormat="1" ht="16.5" customHeight="1">
      <c r="A55" s="65"/>
      <c r="B55" s="69" t="s">
        <v>304</v>
      </c>
      <c r="C55" s="121"/>
      <c r="D55" s="140"/>
      <c r="E55" s="140"/>
      <c r="F55" s="140"/>
      <c r="G55" s="96"/>
      <c r="H55" s="68"/>
      <c r="I55" s="145"/>
      <c r="J55" s="61"/>
      <c r="K55" s="61"/>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62"/>
      <c r="HC55" s="62"/>
      <c r="HD55" s="62"/>
      <c r="HE55" s="62"/>
      <c r="HF55" s="62"/>
      <c r="HG55" s="62"/>
      <c r="HH55" s="62"/>
      <c r="HI55" s="62"/>
      <c r="HJ55" s="62"/>
      <c r="HK55" s="62"/>
      <c r="HL55" s="62"/>
      <c r="HM55" s="62"/>
      <c r="HN55" s="62"/>
      <c r="HO55" s="62"/>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row>
    <row r="56" spans="1:247" ht="16.5" customHeight="1">
      <c r="A56" s="65"/>
      <c r="B56" s="69" t="s">
        <v>305</v>
      </c>
      <c r="C56" s="121"/>
      <c r="D56" s="140">
        <v>48000</v>
      </c>
      <c r="E56" s="140">
        <v>48000</v>
      </c>
      <c r="F56" s="140">
        <v>36000</v>
      </c>
      <c r="G56" s="96">
        <v>34641.97</v>
      </c>
      <c r="H56" s="96">
        <f t="shared" si="24"/>
        <v>3935.3300000000017</v>
      </c>
      <c r="I56" s="145">
        <v>30706.639999999999</v>
      </c>
      <c r="J56" s="61"/>
      <c r="K56" s="61"/>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62"/>
      <c r="HC56" s="62"/>
      <c r="HD56" s="62"/>
      <c r="HE56" s="62"/>
      <c r="HF56" s="62"/>
      <c r="HG56" s="62"/>
      <c r="HH56" s="62"/>
      <c r="HI56" s="62"/>
      <c r="HJ56" s="62"/>
      <c r="HK56" s="62"/>
      <c r="HL56" s="62"/>
      <c r="HM56" s="62"/>
      <c r="HN56" s="62"/>
      <c r="HO56" s="62"/>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row>
    <row r="57" spans="1:247" s="62" customFormat="1" ht="16.5" customHeight="1">
      <c r="A57" s="58" t="s">
        <v>306</v>
      </c>
      <c r="B57" s="69" t="s">
        <v>307</v>
      </c>
      <c r="C57" s="121"/>
      <c r="D57" s="140">
        <v>25000</v>
      </c>
      <c r="E57" s="140">
        <v>25000</v>
      </c>
      <c r="F57" s="140">
        <v>25000</v>
      </c>
      <c r="G57" s="96">
        <v>8881.2199999999993</v>
      </c>
      <c r="H57" s="96">
        <f t="shared" si="24"/>
        <v>0</v>
      </c>
      <c r="I57" s="145">
        <v>8881.2199999999993</v>
      </c>
      <c r="J57" s="61"/>
      <c r="K57" s="61"/>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c r="DY57" s="45"/>
      <c r="DZ57" s="45"/>
      <c r="EA57" s="45"/>
      <c r="EB57" s="45"/>
      <c r="EC57" s="45"/>
      <c r="ED57" s="45"/>
      <c r="EE57" s="45"/>
      <c r="EF57" s="45"/>
      <c r="EG57" s="45"/>
      <c r="EH57" s="45"/>
      <c r="EI57" s="45"/>
      <c r="EJ57" s="45"/>
      <c r="EK57" s="45"/>
      <c r="EL57" s="45"/>
      <c r="EM57" s="45"/>
      <c r="EN57" s="45"/>
      <c r="EO57" s="45"/>
      <c r="EP57" s="45"/>
      <c r="EQ57" s="45"/>
      <c r="ER57" s="45"/>
      <c r="ES57" s="45"/>
      <c r="ET57" s="45"/>
      <c r="EU57" s="45"/>
      <c r="EV57" s="45"/>
      <c r="EW57" s="45"/>
      <c r="EX57" s="45"/>
      <c r="EY57" s="45"/>
      <c r="EZ57" s="45"/>
      <c r="FA57" s="45"/>
      <c r="FB57" s="45"/>
      <c r="FC57" s="45"/>
      <c r="FD57" s="45"/>
      <c r="FE57" s="45"/>
      <c r="FF57" s="45"/>
      <c r="FG57" s="45"/>
      <c r="FH57" s="45"/>
      <c r="FI57" s="45"/>
      <c r="FJ57" s="45"/>
      <c r="FK57" s="45"/>
      <c r="FL57" s="45"/>
      <c r="FM57" s="45"/>
      <c r="FN57" s="45"/>
      <c r="FO57" s="45"/>
      <c r="FP57" s="45"/>
      <c r="FQ57" s="45"/>
      <c r="FR57" s="45"/>
      <c r="FS57" s="45"/>
      <c r="FT57" s="45"/>
      <c r="FU57" s="45"/>
      <c r="FV57" s="45"/>
      <c r="FW57" s="45"/>
      <c r="FX57" s="45"/>
      <c r="FY57" s="45"/>
      <c r="FZ57" s="45"/>
      <c r="GA57" s="45"/>
      <c r="GB57" s="45"/>
      <c r="GC57" s="45"/>
      <c r="GD57" s="45"/>
      <c r="GE57" s="45"/>
      <c r="GF57" s="45"/>
      <c r="GG57" s="45"/>
      <c r="GH57" s="45"/>
      <c r="GI57" s="45"/>
      <c r="GJ57" s="45"/>
      <c r="GK57" s="45"/>
      <c r="GL57" s="45"/>
      <c r="GM57" s="45"/>
      <c r="GN57" s="45"/>
      <c r="GO57" s="45"/>
      <c r="GP57" s="45"/>
      <c r="GQ57" s="45"/>
      <c r="GR57" s="45"/>
      <c r="GS57" s="45"/>
      <c r="GT57" s="45"/>
      <c r="GU57" s="45"/>
      <c r="GV57" s="45"/>
      <c r="GW57" s="45"/>
      <c r="GX57" s="45"/>
      <c r="GY57" s="45"/>
      <c r="GZ57" s="45"/>
      <c r="HA57" s="45"/>
      <c r="HB57" s="45"/>
      <c r="HC57" s="45"/>
      <c r="HD57" s="45"/>
      <c r="HE57" s="45"/>
      <c r="HF57" s="45"/>
      <c r="HG57" s="45"/>
      <c r="HH57" s="45"/>
      <c r="HI57" s="45"/>
      <c r="HJ57" s="45"/>
      <c r="HK57" s="45"/>
      <c r="HL57" s="45"/>
      <c r="HM57" s="45"/>
      <c r="HN57" s="45"/>
      <c r="HO57" s="45"/>
      <c r="HP57" s="45"/>
      <c r="HQ57" s="45"/>
      <c r="HR57" s="45"/>
      <c r="HS57" s="45"/>
      <c r="HT57" s="45"/>
      <c r="HU57" s="45"/>
      <c r="HV57" s="45"/>
      <c r="HW57" s="45"/>
      <c r="HX57" s="45"/>
      <c r="HY57" s="45"/>
      <c r="HZ57" s="45"/>
      <c r="IA57" s="45"/>
      <c r="IB57" s="45"/>
      <c r="IC57" s="45"/>
      <c r="ID57" s="45"/>
      <c r="IE57" s="45"/>
      <c r="IF57" s="45"/>
      <c r="IG57" s="45"/>
      <c r="IH57" s="45"/>
      <c r="II57" s="45"/>
      <c r="IJ57" s="45"/>
      <c r="IK57" s="45"/>
      <c r="IL57" s="45"/>
      <c r="IM57" s="45"/>
    </row>
    <row r="58" spans="1:247" s="62" customFormat="1" ht="16.5" customHeight="1">
      <c r="A58" s="58" t="s">
        <v>308</v>
      </c>
      <c r="B58" s="63" t="s">
        <v>309</v>
      </c>
      <c r="C58" s="124">
        <f t="shared" ref="C58:H58" si="26">+C59</f>
        <v>0</v>
      </c>
      <c r="D58" s="124">
        <f t="shared" si="26"/>
        <v>26000</v>
      </c>
      <c r="E58" s="124">
        <f t="shared" si="26"/>
        <v>26000</v>
      </c>
      <c r="F58" s="124">
        <f t="shared" si="26"/>
        <v>18000</v>
      </c>
      <c r="G58" s="124">
        <f t="shared" si="26"/>
        <v>9783.68</v>
      </c>
      <c r="H58" s="124">
        <f t="shared" si="26"/>
        <v>567</v>
      </c>
      <c r="I58" s="61"/>
      <c r="J58" s="61"/>
      <c r="K58" s="61"/>
      <c r="L58" s="45"/>
    </row>
    <row r="59" spans="1:247" s="62" customFormat="1" ht="16.5" customHeight="1">
      <c r="A59" s="65" t="s">
        <v>310</v>
      </c>
      <c r="B59" s="69" t="s">
        <v>311</v>
      </c>
      <c r="C59" s="121"/>
      <c r="D59" s="140">
        <v>26000</v>
      </c>
      <c r="E59" s="140">
        <v>26000</v>
      </c>
      <c r="F59" s="139">
        <v>18000</v>
      </c>
      <c r="G59" s="96">
        <v>9783.68</v>
      </c>
      <c r="H59" s="96">
        <f t="shared" si="24"/>
        <v>567</v>
      </c>
      <c r="I59" s="145">
        <v>9216.68</v>
      </c>
      <c r="J59" s="61"/>
      <c r="K59" s="61"/>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c r="EO59" s="45"/>
      <c r="EP59" s="45"/>
      <c r="EQ59" s="45"/>
      <c r="ER59" s="45"/>
      <c r="ES59" s="45"/>
      <c r="ET59" s="45"/>
      <c r="EU59" s="45"/>
      <c r="EV59" s="45"/>
      <c r="EW59" s="45"/>
      <c r="EX59" s="45"/>
      <c r="EY59" s="45"/>
      <c r="EZ59" s="45"/>
      <c r="FA59" s="45"/>
      <c r="FB59" s="45"/>
      <c r="FC59" s="45"/>
      <c r="FD59" s="45"/>
      <c r="FE59" s="45"/>
      <c r="FF59" s="45"/>
      <c r="FG59" s="45"/>
      <c r="FH59" s="45"/>
      <c r="FI59" s="45"/>
      <c r="FJ59" s="45"/>
      <c r="FK59" s="45"/>
      <c r="FL59" s="45"/>
      <c r="FM59" s="45"/>
      <c r="FN59" s="45"/>
      <c r="FO59" s="45"/>
      <c r="FP59" s="45"/>
      <c r="FQ59" s="45"/>
      <c r="FR59" s="45"/>
      <c r="FS59" s="45"/>
      <c r="FT59" s="45"/>
      <c r="FU59" s="45"/>
      <c r="FV59" s="45"/>
      <c r="FW59" s="45"/>
      <c r="FX59" s="45"/>
      <c r="FY59" s="45"/>
      <c r="FZ59" s="45"/>
      <c r="GA59" s="45"/>
      <c r="GB59" s="45"/>
      <c r="GC59" s="45"/>
      <c r="GD59" s="45"/>
      <c r="GE59" s="45"/>
      <c r="GF59" s="45"/>
      <c r="GG59" s="45"/>
      <c r="GH59" s="45"/>
      <c r="GI59" s="45"/>
      <c r="GJ59" s="45"/>
      <c r="GK59" s="45"/>
      <c r="GL59" s="45"/>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c r="HU59" s="45"/>
      <c r="HV59" s="45"/>
      <c r="HW59" s="45"/>
      <c r="HX59" s="45"/>
      <c r="HY59" s="45"/>
      <c r="HZ59" s="45"/>
      <c r="IA59" s="45"/>
      <c r="IB59" s="45"/>
      <c r="IC59" s="45"/>
      <c r="ID59" s="45"/>
      <c r="IE59" s="45"/>
      <c r="IF59" s="45"/>
      <c r="IG59" s="45"/>
      <c r="IH59" s="45"/>
      <c r="II59" s="45"/>
      <c r="IJ59" s="45"/>
      <c r="IK59" s="45"/>
      <c r="IL59" s="45"/>
      <c r="IM59" s="45"/>
    </row>
    <row r="60" spans="1:247" s="62" customFormat="1" ht="16.5" customHeight="1">
      <c r="A60" s="58" t="s">
        <v>312</v>
      </c>
      <c r="B60" s="63" t="s">
        <v>313</v>
      </c>
      <c r="C60" s="120">
        <f t="shared" ref="C60:H60" si="27">+C61+C62</f>
        <v>0</v>
      </c>
      <c r="D60" s="120">
        <f t="shared" si="27"/>
        <v>0</v>
      </c>
      <c r="E60" s="120">
        <f t="shared" si="27"/>
        <v>0</v>
      </c>
      <c r="F60" s="120">
        <f t="shared" si="27"/>
        <v>0</v>
      </c>
      <c r="G60" s="120">
        <f t="shared" si="27"/>
        <v>0</v>
      </c>
      <c r="H60" s="120">
        <f t="shared" si="27"/>
        <v>0</v>
      </c>
      <c r="I60" s="61"/>
      <c r="J60" s="61"/>
      <c r="K60" s="61"/>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c r="DU60" s="45"/>
      <c r="DV60" s="45"/>
      <c r="DW60" s="45"/>
      <c r="DX60" s="45"/>
      <c r="DY60" s="45"/>
      <c r="DZ60" s="45"/>
      <c r="EA60" s="45"/>
      <c r="EB60" s="45"/>
      <c r="EC60" s="45"/>
      <c r="ED60" s="45"/>
      <c r="EE60" s="45"/>
      <c r="EF60" s="45"/>
      <c r="EG60" s="45"/>
      <c r="EH60" s="45"/>
      <c r="EI60" s="45"/>
      <c r="EJ60" s="45"/>
      <c r="EK60" s="45"/>
      <c r="EL60" s="45"/>
      <c r="EM60" s="45"/>
      <c r="EN60" s="45"/>
      <c r="EO60" s="45"/>
      <c r="EP60" s="45"/>
      <c r="EQ60" s="45"/>
      <c r="ER60" s="45"/>
      <c r="ES60" s="45"/>
      <c r="ET60" s="45"/>
      <c r="EU60" s="45"/>
      <c r="EV60" s="45"/>
      <c r="EW60" s="45"/>
      <c r="EX60" s="45"/>
      <c r="EY60" s="45"/>
      <c r="EZ60" s="45"/>
      <c r="FA60" s="45"/>
      <c r="FB60" s="45"/>
      <c r="FC60" s="45"/>
      <c r="FD60" s="45"/>
      <c r="FE60" s="45"/>
      <c r="FF60" s="45"/>
      <c r="FG60" s="45"/>
      <c r="FH60" s="45"/>
      <c r="FI60" s="45"/>
      <c r="FJ60" s="45"/>
      <c r="FK60" s="45"/>
      <c r="FL60" s="45"/>
      <c r="FM60" s="45"/>
      <c r="FN60" s="45"/>
      <c r="FO60" s="45"/>
      <c r="FP60" s="45"/>
      <c r="FQ60" s="45"/>
      <c r="FR60" s="45"/>
      <c r="FS60" s="45"/>
      <c r="FT60" s="45"/>
      <c r="FU60" s="45"/>
      <c r="FV60" s="45"/>
      <c r="FW60" s="45"/>
      <c r="FX60" s="45"/>
      <c r="FY60" s="45"/>
      <c r="FZ60" s="45"/>
      <c r="GA60" s="45"/>
      <c r="GB60" s="45"/>
      <c r="GC60" s="45"/>
      <c r="GD60" s="45"/>
      <c r="GE60" s="45"/>
      <c r="GF60" s="45"/>
      <c r="GG60" s="45"/>
      <c r="GH60" s="45"/>
      <c r="GI60" s="45"/>
      <c r="GJ60" s="45"/>
      <c r="GK60" s="45"/>
      <c r="GL60" s="45"/>
      <c r="GM60" s="45"/>
      <c r="GN60" s="45"/>
      <c r="GO60" s="45"/>
      <c r="GP60" s="45"/>
      <c r="GQ60" s="45"/>
      <c r="GR60" s="45"/>
      <c r="GS60" s="45"/>
      <c r="GT60" s="45"/>
      <c r="GU60" s="45"/>
      <c r="GV60" s="45"/>
      <c r="GW60" s="45"/>
      <c r="GX60" s="45"/>
      <c r="GY60" s="45"/>
      <c r="GZ60" s="45"/>
      <c r="HA60" s="45"/>
      <c r="HB60" s="45"/>
      <c r="HC60" s="45"/>
      <c r="HD60" s="45"/>
      <c r="HE60" s="45"/>
      <c r="HF60" s="45"/>
      <c r="HG60" s="45"/>
      <c r="HH60" s="45"/>
      <c r="HI60" s="45"/>
      <c r="HJ60" s="45"/>
      <c r="HK60" s="45"/>
      <c r="HL60" s="45"/>
      <c r="HM60" s="45"/>
      <c r="HN60" s="45"/>
      <c r="HO60" s="45"/>
      <c r="HP60" s="45"/>
      <c r="HQ60" s="45"/>
      <c r="HR60" s="45"/>
      <c r="HS60" s="45"/>
      <c r="HT60" s="45"/>
      <c r="HU60" s="45"/>
      <c r="HV60" s="45"/>
      <c r="HW60" s="45"/>
      <c r="HX60" s="45"/>
      <c r="HY60" s="45"/>
      <c r="HZ60" s="45"/>
      <c r="IA60" s="45"/>
      <c r="IB60" s="45"/>
      <c r="IC60" s="45"/>
      <c r="ID60" s="45"/>
      <c r="IE60" s="45"/>
      <c r="IF60" s="45"/>
      <c r="IG60" s="45"/>
      <c r="IH60" s="45"/>
      <c r="II60" s="45"/>
      <c r="IJ60" s="45"/>
      <c r="IK60" s="45"/>
      <c r="IL60" s="45"/>
      <c r="IM60" s="45"/>
    </row>
    <row r="61" spans="1:247" ht="16.5" customHeight="1">
      <c r="A61" s="58" t="s">
        <v>314</v>
      </c>
      <c r="B61" s="69" t="s">
        <v>315</v>
      </c>
      <c r="C61" s="121"/>
      <c r="D61" s="60"/>
      <c r="E61" s="60"/>
      <c r="F61" s="60"/>
      <c r="G61" s="68"/>
      <c r="H61" s="68"/>
      <c r="I61" s="61"/>
      <c r="J61" s="61"/>
      <c r="K61" s="61"/>
    </row>
    <row r="62" spans="1:247" s="62" customFormat="1" ht="16.5" customHeight="1">
      <c r="A62" s="58" t="s">
        <v>316</v>
      </c>
      <c r="B62" s="69" t="s">
        <v>317</v>
      </c>
      <c r="C62" s="121"/>
      <c r="D62" s="60"/>
      <c r="E62" s="60"/>
      <c r="F62" s="60"/>
      <c r="G62" s="68"/>
      <c r="H62" s="68"/>
      <c r="I62" s="61"/>
      <c r="J62" s="61"/>
      <c r="K62" s="61"/>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c r="DT62" s="45"/>
      <c r="DU62" s="45"/>
      <c r="DV62" s="45"/>
      <c r="DW62" s="45"/>
      <c r="DX62" s="45"/>
      <c r="DY62" s="45"/>
      <c r="DZ62" s="45"/>
      <c r="EA62" s="45"/>
      <c r="EB62" s="45"/>
      <c r="EC62" s="45"/>
      <c r="ED62" s="45"/>
      <c r="EE62" s="45"/>
      <c r="EF62" s="45"/>
      <c r="EG62" s="45"/>
      <c r="EH62" s="45"/>
      <c r="EI62" s="45"/>
      <c r="EJ62" s="45"/>
      <c r="EK62" s="45"/>
      <c r="EL62" s="45"/>
      <c r="EM62" s="45"/>
      <c r="EN62" s="45"/>
      <c r="EO62" s="45"/>
      <c r="EP62" s="45"/>
      <c r="EQ62" s="45"/>
      <c r="ER62" s="45"/>
      <c r="ES62" s="45"/>
      <c r="ET62" s="45"/>
      <c r="EU62" s="45"/>
      <c r="EV62" s="45"/>
      <c r="EW62" s="45"/>
      <c r="EX62" s="45"/>
      <c r="EY62" s="45"/>
      <c r="EZ62" s="45"/>
      <c r="FA62" s="45"/>
      <c r="FB62" s="45"/>
      <c r="FC62" s="45"/>
      <c r="FD62" s="45"/>
      <c r="FE62" s="45"/>
      <c r="FF62" s="45"/>
      <c r="FG62" s="45"/>
      <c r="FH62" s="45"/>
      <c r="FI62" s="45"/>
      <c r="FJ62" s="45"/>
      <c r="FK62" s="45"/>
      <c r="FL62" s="45"/>
      <c r="FM62" s="45"/>
      <c r="FN62" s="45"/>
      <c r="FO62" s="45"/>
      <c r="FP62" s="45"/>
      <c r="FQ62" s="45"/>
      <c r="FR62" s="45"/>
      <c r="FS62" s="45"/>
      <c r="FT62" s="45"/>
      <c r="FU62" s="45"/>
      <c r="FV62" s="45"/>
      <c r="FW62" s="45"/>
      <c r="FX62" s="45"/>
      <c r="FY62" s="45"/>
      <c r="FZ62" s="45"/>
      <c r="GA62" s="45"/>
      <c r="GB62" s="45"/>
      <c r="GC62" s="45"/>
      <c r="GD62" s="45"/>
      <c r="GE62" s="45"/>
      <c r="GF62" s="45"/>
      <c r="GG62" s="45"/>
      <c r="GH62" s="45"/>
      <c r="GI62" s="45"/>
      <c r="GJ62" s="45"/>
      <c r="GK62" s="45"/>
      <c r="GL62" s="45"/>
      <c r="GM62" s="45"/>
      <c r="GN62" s="45"/>
      <c r="GO62" s="45"/>
      <c r="GP62" s="45"/>
      <c r="GQ62" s="45"/>
      <c r="GR62" s="45"/>
      <c r="GS62" s="45"/>
      <c r="GT62" s="45"/>
      <c r="GU62" s="45"/>
      <c r="GV62" s="45"/>
      <c r="GW62" s="45"/>
      <c r="GX62" s="45"/>
      <c r="GY62" s="45"/>
      <c r="GZ62" s="45"/>
      <c r="HA62" s="45"/>
      <c r="HB62" s="45"/>
      <c r="HC62" s="45"/>
      <c r="HD62" s="45"/>
      <c r="HE62" s="45"/>
      <c r="HF62" s="45"/>
      <c r="HG62" s="45"/>
      <c r="HH62" s="45"/>
      <c r="HI62" s="45"/>
      <c r="HJ62" s="45"/>
      <c r="HK62" s="45"/>
      <c r="HL62" s="45"/>
      <c r="HM62" s="45"/>
      <c r="HN62" s="45"/>
      <c r="HO62" s="45"/>
      <c r="HP62" s="45"/>
      <c r="HQ62" s="45"/>
      <c r="HR62" s="45"/>
      <c r="HS62" s="45"/>
      <c r="HT62" s="45"/>
      <c r="HU62" s="45"/>
      <c r="HV62" s="45"/>
      <c r="HW62" s="45"/>
      <c r="HX62" s="45"/>
      <c r="HY62" s="45"/>
      <c r="HZ62" s="45"/>
      <c r="IA62" s="45"/>
      <c r="IB62" s="45"/>
      <c r="IC62" s="45"/>
      <c r="ID62" s="45"/>
      <c r="IE62" s="45"/>
      <c r="IF62" s="45"/>
      <c r="IG62" s="45"/>
      <c r="IH62" s="45"/>
      <c r="II62" s="45"/>
      <c r="IJ62" s="45"/>
      <c r="IK62" s="45"/>
      <c r="IL62" s="45"/>
      <c r="IM62" s="45"/>
    </row>
    <row r="63" spans="1:247" ht="16.5" customHeight="1">
      <c r="A63" s="65" t="s">
        <v>318</v>
      </c>
      <c r="B63" s="69" t="s">
        <v>319</v>
      </c>
      <c r="C63" s="121"/>
      <c r="D63" s="140">
        <v>8000</v>
      </c>
      <c r="E63" s="140">
        <v>8000</v>
      </c>
      <c r="F63" s="140">
        <v>8000</v>
      </c>
      <c r="G63" s="96">
        <v>7171</v>
      </c>
      <c r="H63" s="96">
        <f t="shared" ref="H63" si="28">G63-I63</f>
        <v>150</v>
      </c>
      <c r="I63" s="145">
        <v>7021</v>
      </c>
      <c r="J63" s="61"/>
      <c r="K63" s="61"/>
    </row>
    <row r="64" spans="1:247" ht="16.5" customHeight="1">
      <c r="A64" s="65" t="s">
        <v>320</v>
      </c>
      <c r="B64" s="66" t="s">
        <v>321</v>
      </c>
      <c r="C64" s="121"/>
      <c r="D64" s="140"/>
      <c r="E64" s="140"/>
      <c r="F64" s="140"/>
      <c r="G64" s="68"/>
      <c r="H64" s="68"/>
      <c r="I64" s="61"/>
      <c r="J64" s="61"/>
      <c r="K64" s="61"/>
    </row>
    <row r="65" spans="1:247" ht="16.5" customHeight="1">
      <c r="A65" s="65" t="s">
        <v>322</v>
      </c>
      <c r="B65" s="69" t="s">
        <v>323</v>
      </c>
      <c r="C65" s="121"/>
      <c r="D65" s="140"/>
      <c r="E65" s="140"/>
      <c r="F65" s="140"/>
      <c r="G65" s="68"/>
      <c r="H65" s="68"/>
      <c r="I65" s="61"/>
      <c r="J65" s="61"/>
      <c r="K65" s="61"/>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c r="EO65" s="62"/>
      <c r="EP65" s="62"/>
      <c r="EQ65" s="62"/>
      <c r="ER65" s="62"/>
      <c r="ES65" s="62"/>
      <c r="ET65" s="62"/>
      <c r="EU65" s="62"/>
      <c r="EV65" s="62"/>
      <c r="EW65" s="62"/>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62"/>
      <c r="HC65" s="62"/>
      <c r="HD65" s="62"/>
      <c r="HE65" s="62"/>
      <c r="HF65" s="62"/>
      <c r="HG65" s="62"/>
      <c r="HH65" s="62"/>
      <c r="HI65" s="62"/>
      <c r="HJ65" s="62"/>
      <c r="HK65" s="62"/>
      <c r="HL65" s="62"/>
      <c r="HM65" s="62"/>
      <c r="HN65" s="62"/>
      <c r="HO65" s="62"/>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row>
    <row r="66" spans="1:247" ht="16.5" customHeight="1">
      <c r="A66" s="65" t="s">
        <v>324</v>
      </c>
      <c r="B66" s="69" t="s">
        <v>325</v>
      </c>
      <c r="C66" s="121"/>
      <c r="D66" s="140">
        <v>7000</v>
      </c>
      <c r="E66" s="140">
        <v>7000</v>
      </c>
      <c r="F66" s="140">
        <v>3000</v>
      </c>
      <c r="G66" s="96">
        <v>1000</v>
      </c>
      <c r="H66" s="96">
        <f t="shared" ref="H66:H67" si="29">G66-I66</f>
        <v>0</v>
      </c>
      <c r="I66" s="145">
        <v>1000</v>
      </c>
      <c r="J66" s="61"/>
      <c r="K66" s="61"/>
      <c r="L66" s="62"/>
    </row>
    <row r="67" spans="1:247" ht="30">
      <c r="A67" s="65" t="s">
        <v>326</v>
      </c>
      <c r="B67" s="69" t="s">
        <v>327</v>
      </c>
      <c r="C67" s="121"/>
      <c r="D67" s="140">
        <v>8840</v>
      </c>
      <c r="E67" s="140">
        <v>8840</v>
      </c>
      <c r="F67" s="140">
        <v>8840</v>
      </c>
      <c r="G67" s="96">
        <v>8825.18</v>
      </c>
      <c r="H67" s="96">
        <f t="shared" si="29"/>
        <v>0</v>
      </c>
      <c r="I67" s="145">
        <v>8825.18</v>
      </c>
      <c r="J67" s="61"/>
      <c r="K67" s="61"/>
      <c r="L67" s="62"/>
    </row>
    <row r="68" spans="1:247" ht="16.5" customHeight="1">
      <c r="A68" s="58" t="s">
        <v>328</v>
      </c>
      <c r="B68" s="63" t="s">
        <v>329</v>
      </c>
      <c r="C68" s="124">
        <f t="shared" ref="C68:H68" si="30">+C69+C70</f>
        <v>0</v>
      </c>
      <c r="D68" s="124">
        <f t="shared" si="30"/>
        <v>19000</v>
      </c>
      <c r="E68" s="124">
        <f t="shared" si="30"/>
        <v>19000</v>
      </c>
      <c r="F68" s="124">
        <f t="shared" si="30"/>
        <v>15400</v>
      </c>
      <c r="G68" s="124">
        <f t="shared" si="30"/>
        <v>14359.05</v>
      </c>
      <c r="H68" s="124">
        <f t="shared" si="30"/>
        <v>1866</v>
      </c>
      <c r="I68" s="61"/>
      <c r="J68" s="61"/>
      <c r="K68" s="61"/>
    </row>
    <row r="69" spans="1:247" ht="16.5" customHeight="1">
      <c r="A69" s="65" t="s">
        <v>330</v>
      </c>
      <c r="B69" s="69" t="s">
        <v>331</v>
      </c>
      <c r="C69" s="121"/>
      <c r="D69" s="140">
        <v>18000</v>
      </c>
      <c r="E69" s="140">
        <v>18000</v>
      </c>
      <c r="F69" s="140">
        <v>14400</v>
      </c>
      <c r="G69" s="96">
        <v>13600</v>
      </c>
      <c r="H69" s="96">
        <f t="shared" ref="H69:H70" si="31">G69-I69</f>
        <v>1700</v>
      </c>
      <c r="I69" s="145">
        <v>11900</v>
      </c>
      <c r="J69" s="61"/>
      <c r="K69" s="61"/>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c r="EV69" s="62"/>
      <c r="EW69" s="62"/>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62"/>
      <c r="HC69" s="62"/>
      <c r="HD69" s="62"/>
      <c r="HE69" s="62"/>
      <c r="HF69" s="62"/>
      <c r="HG69" s="62"/>
      <c r="HH69" s="62"/>
      <c r="HI69" s="62"/>
      <c r="HJ69" s="62"/>
      <c r="HK69" s="62"/>
      <c r="HL69" s="62"/>
      <c r="HM69" s="62"/>
      <c r="HN69" s="62"/>
      <c r="HO69" s="62"/>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row>
    <row r="70" spans="1:247" s="62" customFormat="1" ht="16.5" customHeight="1">
      <c r="A70" s="65" t="s">
        <v>332</v>
      </c>
      <c r="B70" s="69" t="s">
        <v>333</v>
      </c>
      <c r="C70" s="121"/>
      <c r="D70" s="140">
        <v>1000</v>
      </c>
      <c r="E70" s="140">
        <v>1000</v>
      </c>
      <c r="F70" s="140">
        <v>1000</v>
      </c>
      <c r="G70" s="148">
        <v>759.05</v>
      </c>
      <c r="H70" s="96">
        <f t="shared" si="31"/>
        <v>166</v>
      </c>
      <c r="I70" s="147">
        <v>593.04999999999995</v>
      </c>
      <c r="J70" s="61"/>
      <c r="K70" s="61"/>
    </row>
    <row r="71" spans="1:247" ht="16.5" customHeight="1">
      <c r="A71" s="58" t="s">
        <v>334</v>
      </c>
      <c r="B71" s="63" t="s">
        <v>223</v>
      </c>
      <c r="C71" s="119">
        <f>+C72</f>
        <v>0</v>
      </c>
      <c r="D71" s="119">
        <f t="shared" ref="D71:H72" si="32">+D72</f>
        <v>0</v>
      </c>
      <c r="E71" s="119">
        <f t="shared" si="32"/>
        <v>0</v>
      </c>
      <c r="F71" s="119">
        <f t="shared" si="32"/>
        <v>0</v>
      </c>
      <c r="G71" s="119">
        <f t="shared" si="32"/>
        <v>0</v>
      </c>
      <c r="H71" s="119">
        <f t="shared" si="32"/>
        <v>0</v>
      </c>
      <c r="I71" s="61"/>
      <c r="J71" s="61"/>
      <c r="K71" s="61"/>
      <c r="L71" s="62"/>
    </row>
    <row r="72" spans="1:247" ht="16.5" customHeight="1">
      <c r="A72" s="76" t="s">
        <v>335</v>
      </c>
      <c r="B72" s="63" t="s">
        <v>336</v>
      </c>
      <c r="C72" s="119">
        <f>+C73</f>
        <v>0</v>
      </c>
      <c r="D72" s="119">
        <f t="shared" si="32"/>
        <v>0</v>
      </c>
      <c r="E72" s="119">
        <f t="shared" si="32"/>
        <v>0</v>
      </c>
      <c r="F72" s="119">
        <f t="shared" si="32"/>
        <v>0</v>
      </c>
      <c r="G72" s="119">
        <f t="shared" si="32"/>
        <v>0</v>
      </c>
      <c r="H72" s="119">
        <f t="shared" si="32"/>
        <v>0</v>
      </c>
      <c r="I72" s="61"/>
      <c r="J72" s="61"/>
      <c r="K72" s="61"/>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c r="EO72" s="62"/>
      <c r="EP72" s="62"/>
      <c r="EQ72" s="62"/>
      <c r="ER72" s="62"/>
      <c r="ES72" s="62"/>
      <c r="ET72" s="62"/>
      <c r="EU72" s="62"/>
      <c r="EV72" s="62"/>
      <c r="EW72" s="62"/>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62"/>
      <c r="HC72" s="62"/>
      <c r="HD72" s="62"/>
      <c r="HE72" s="62"/>
      <c r="HF72" s="62"/>
      <c r="HG72" s="62"/>
      <c r="HH72" s="62"/>
      <c r="HI72" s="62"/>
      <c r="HJ72" s="62"/>
      <c r="HK72" s="62"/>
      <c r="HL72" s="62"/>
      <c r="HM72" s="62"/>
      <c r="HN72" s="62"/>
      <c r="HO72" s="62"/>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row>
    <row r="73" spans="1:247" s="62" customFormat="1" ht="16.5" customHeight="1">
      <c r="A73" s="76" t="s">
        <v>337</v>
      </c>
      <c r="B73" s="69" t="s">
        <v>338</v>
      </c>
      <c r="C73" s="121"/>
      <c r="D73" s="60"/>
      <c r="E73" s="60"/>
      <c r="F73" s="60"/>
      <c r="G73" s="68"/>
      <c r="H73" s="68"/>
      <c r="I73" s="61"/>
      <c r="J73" s="61"/>
      <c r="K73" s="61"/>
    </row>
    <row r="74" spans="1:247" s="62" customFormat="1" ht="16.5" customHeight="1">
      <c r="A74" s="76" t="s">
        <v>339</v>
      </c>
      <c r="B74" s="77" t="s">
        <v>231</v>
      </c>
      <c r="C74" s="121">
        <f t="shared" ref="C74:H74" si="33">C75+C76</f>
        <v>0</v>
      </c>
      <c r="D74" s="121">
        <f t="shared" si="33"/>
        <v>0</v>
      </c>
      <c r="E74" s="121">
        <f t="shared" si="33"/>
        <v>0</v>
      </c>
      <c r="F74" s="121">
        <f t="shared" si="33"/>
        <v>0</v>
      </c>
      <c r="G74" s="121">
        <f t="shared" si="33"/>
        <v>0</v>
      </c>
      <c r="H74" s="121">
        <f t="shared" si="33"/>
        <v>0</v>
      </c>
      <c r="I74" s="61"/>
      <c r="J74" s="61"/>
      <c r="K74" s="61"/>
    </row>
    <row r="75" spans="1:247" s="62" customFormat="1" ht="16.5" customHeight="1">
      <c r="A75" s="76" t="s">
        <v>340</v>
      </c>
      <c r="B75" s="78" t="s">
        <v>341</v>
      </c>
      <c r="C75" s="121"/>
      <c r="D75" s="60"/>
      <c r="E75" s="60"/>
      <c r="F75" s="60"/>
      <c r="G75" s="68"/>
      <c r="H75" s="68"/>
      <c r="I75" s="61"/>
      <c r="J75" s="61"/>
      <c r="K75" s="61"/>
    </row>
    <row r="76" spans="1:247" ht="16.5" customHeight="1">
      <c r="A76" s="76" t="s">
        <v>342</v>
      </c>
      <c r="B76" s="78" t="s">
        <v>343</v>
      </c>
      <c r="C76" s="121"/>
      <c r="D76" s="60"/>
      <c r="E76" s="60"/>
      <c r="F76" s="60"/>
      <c r="G76" s="68"/>
      <c r="H76" s="68"/>
      <c r="I76" s="61"/>
      <c r="J76" s="61"/>
      <c r="K76" s="61"/>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c r="EO76" s="62"/>
      <c r="EP76" s="62"/>
      <c r="EQ76" s="62"/>
      <c r="ER76" s="62"/>
      <c r="ES76" s="62"/>
      <c r="ET76" s="62"/>
      <c r="EU76" s="62"/>
      <c r="EV76" s="62"/>
      <c r="EW76" s="62"/>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62"/>
      <c r="HC76" s="62"/>
      <c r="HD76" s="62"/>
      <c r="HE76" s="62"/>
      <c r="HF76" s="62"/>
      <c r="HG76" s="62"/>
      <c r="HH76" s="62"/>
      <c r="HI76" s="62"/>
      <c r="HJ76" s="62"/>
      <c r="HK76" s="62"/>
      <c r="HL76" s="62"/>
      <c r="HM76" s="62"/>
      <c r="HN76" s="62"/>
      <c r="HO76" s="62"/>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row>
    <row r="77" spans="1:247" s="62" customFormat="1" ht="16.5" customHeight="1">
      <c r="A77" s="58" t="s">
        <v>344</v>
      </c>
      <c r="B77" s="63" t="s">
        <v>233</v>
      </c>
      <c r="C77" s="120">
        <f t="shared" ref="C77:H77" si="34">+C78</f>
        <v>0</v>
      </c>
      <c r="D77" s="120">
        <f t="shared" si="34"/>
        <v>602000</v>
      </c>
      <c r="E77" s="120">
        <f t="shared" si="34"/>
        <v>602000</v>
      </c>
      <c r="F77" s="120">
        <f t="shared" si="34"/>
        <v>602000</v>
      </c>
      <c r="G77" s="120">
        <f t="shared" si="34"/>
        <v>0</v>
      </c>
      <c r="H77" s="120">
        <f t="shared" si="34"/>
        <v>0</v>
      </c>
      <c r="I77" s="61"/>
      <c r="J77" s="61"/>
      <c r="K77" s="61"/>
    </row>
    <row r="78" spans="1:247" s="62" customFormat="1" ht="16.5" customHeight="1">
      <c r="A78" s="58" t="s">
        <v>345</v>
      </c>
      <c r="B78" s="63" t="s">
        <v>235</v>
      </c>
      <c r="C78" s="120">
        <f t="shared" ref="C78:H78" si="35">+C79+C84</f>
        <v>0</v>
      </c>
      <c r="D78" s="120">
        <f t="shared" si="35"/>
        <v>602000</v>
      </c>
      <c r="E78" s="120">
        <f t="shared" si="35"/>
        <v>602000</v>
      </c>
      <c r="F78" s="120">
        <f t="shared" si="35"/>
        <v>602000</v>
      </c>
      <c r="G78" s="120">
        <f t="shared" si="35"/>
        <v>0</v>
      </c>
      <c r="H78" s="120">
        <f t="shared" si="35"/>
        <v>0</v>
      </c>
      <c r="I78" s="61"/>
      <c r="J78" s="61"/>
      <c r="K78" s="61"/>
    </row>
    <row r="79" spans="1:247" s="62" customFormat="1" ht="16.5" customHeight="1">
      <c r="A79" s="58" t="s">
        <v>346</v>
      </c>
      <c r="B79" s="63" t="s">
        <v>347</v>
      </c>
      <c r="C79" s="120">
        <f t="shared" ref="C79:H79" si="36">+C81+C83+C82+C80</f>
        <v>0</v>
      </c>
      <c r="D79" s="120">
        <f t="shared" si="36"/>
        <v>2000</v>
      </c>
      <c r="E79" s="120">
        <f t="shared" si="36"/>
        <v>2000</v>
      </c>
      <c r="F79" s="120">
        <f t="shared" si="36"/>
        <v>2000</v>
      </c>
      <c r="G79" s="120">
        <f t="shared" si="36"/>
        <v>0</v>
      </c>
      <c r="H79" s="120">
        <f t="shared" si="36"/>
        <v>0</v>
      </c>
      <c r="I79" s="61"/>
      <c r="J79" s="61"/>
      <c r="K79" s="61"/>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c r="DK79" s="45"/>
      <c r="DL79" s="45"/>
      <c r="DM79" s="45"/>
      <c r="DN79" s="45"/>
      <c r="DO79" s="45"/>
      <c r="DP79" s="45"/>
      <c r="DQ79" s="45"/>
      <c r="DR79" s="45"/>
      <c r="DS79" s="45"/>
      <c r="DT79" s="45"/>
      <c r="DU79" s="45"/>
      <c r="DV79" s="45"/>
      <c r="DW79" s="45"/>
      <c r="DX79" s="45"/>
      <c r="DY79" s="45"/>
      <c r="DZ79" s="45"/>
      <c r="EA79" s="45"/>
      <c r="EB79" s="45"/>
      <c r="EC79" s="45"/>
      <c r="ED79" s="45"/>
      <c r="EE79" s="45"/>
      <c r="EF79" s="45"/>
      <c r="EG79" s="45"/>
      <c r="EH79" s="45"/>
      <c r="EI79" s="45"/>
      <c r="EJ79" s="45"/>
      <c r="EK79" s="45"/>
      <c r="EL79" s="45"/>
      <c r="EM79" s="45"/>
      <c r="EN79" s="45"/>
      <c r="EO79" s="45"/>
      <c r="EP79" s="45"/>
      <c r="EQ79" s="45"/>
      <c r="ER79" s="45"/>
      <c r="ES79" s="45"/>
      <c r="ET79" s="45"/>
      <c r="EU79" s="45"/>
      <c r="EV79" s="45"/>
      <c r="EW79" s="45"/>
      <c r="EX79" s="45"/>
      <c r="EY79" s="45"/>
      <c r="EZ79" s="45"/>
      <c r="FA79" s="45"/>
      <c r="FB79" s="45"/>
      <c r="FC79" s="45"/>
      <c r="FD79" s="45"/>
      <c r="FE79" s="45"/>
      <c r="FF79" s="45"/>
      <c r="FG79" s="45"/>
      <c r="FH79" s="45"/>
      <c r="FI79" s="45"/>
      <c r="FJ79" s="45"/>
      <c r="FK79" s="45"/>
      <c r="FL79" s="45"/>
      <c r="FM79" s="45"/>
      <c r="FN79" s="45"/>
      <c r="FO79" s="45"/>
      <c r="FP79" s="45"/>
      <c r="FQ79" s="45"/>
      <c r="FR79" s="45"/>
      <c r="FS79" s="45"/>
      <c r="FT79" s="45"/>
      <c r="FU79" s="45"/>
      <c r="FV79" s="45"/>
      <c r="FW79" s="45"/>
      <c r="FX79" s="45"/>
      <c r="FY79" s="45"/>
      <c r="FZ79" s="45"/>
      <c r="GA79" s="45"/>
      <c r="GB79" s="45"/>
      <c r="GC79" s="45"/>
      <c r="GD79" s="45"/>
      <c r="GE79" s="45"/>
      <c r="GF79" s="45"/>
      <c r="GG79" s="45"/>
      <c r="GH79" s="45"/>
      <c r="GI79" s="45"/>
      <c r="GJ79" s="45"/>
      <c r="GK79" s="45"/>
      <c r="GL79" s="45"/>
      <c r="GM79" s="45"/>
      <c r="GN79" s="45"/>
      <c r="GO79" s="45"/>
      <c r="GP79" s="45"/>
      <c r="GQ79" s="45"/>
      <c r="GR79" s="45"/>
      <c r="GS79" s="45"/>
      <c r="GT79" s="45"/>
      <c r="GU79" s="45"/>
      <c r="GV79" s="45"/>
      <c r="GW79" s="45"/>
      <c r="GX79" s="45"/>
      <c r="GY79" s="45"/>
      <c r="GZ79" s="45"/>
      <c r="HA79" s="45"/>
      <c r="HB79" s="45"/>
      <c r="HC79" s="45"/>
      <c r="HD79" s="45"/>
      <c r="HE79" s="45"/>
      <c r="HF79" s="45"/>
      <c r="HG79" s="45"/>
      <c r="HH79" s="45"/>
      <c r="HI79" s="45"/>
      <c r="HJ79" s="45"/>
      <c r="HK79" s="45"/>
      <c r="HL79" s="45"/>
      <c r="HM79" s="45"/>
      <c r="HN79" s="45"/>
      <c r="HO79" s="45"/>
      <c r="HP79" s="45"/>
      <c r="HQ79" s="45"/>
      <c r="HR79" s="45"/>
      <c r="HS79" s="45"/>
      <c r="HT79" s="45"/>
      <c r="HU79" s="45"/>
      <c r="HV79" s="45"/>
      <c r="HW79" s="45"/>
      <c r="HX79" s="45"/>
      <c r="HY79" s="45"/>
      <c r="HZ79" s="45"/>
      <c r="IA79" s="45"/>
      <c r="IB79" s="45"/>
      <c r="IC79" s="45"/>
      <c r="ID79" s="45"/>
      <c r="IE79" s="45"/>
      <c r="IF79" s="45"/>
      <c r="IG79" s="45"/>
      <c r="IH79" s="45"/>
      <c r="II79" s="45"/>
      <c r="IJ79" s="45"/>
      <c r="IK79" s="45"/>
      <c r="IL79" s="45"/>
      <c r="IM79" s="45"/>
    </row>
    <row r="80" spans="1:247" s="62" customFormat="1" ht="16.5" customHeight="1">
      <c r="A80" s="58" t="s">
        <v>348</v>
      </c>
      <c r="B80" s="66" t="s">
        <v>349</v>
      </c>
      <c r="C80" s="120"/>
      <c r="D80" s="60"/>
      <c r="E80" s="60"/>
      <c r="F80" s="60"/>
      <c r="G80" s="68"/>
      <c r="H80" s="68"/>
      <c r="I80" s="61"/>
      <c r="J80" s="61"/>
      <c r="K80" s="61"/>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c r="DK80" s="45"/>
      <c r="DL80" s="45"/>
      <c r="DM80" s="45"/>
      <c r="DN80" s="45"/>
      <c r="DO80" s="45"/>
      <c r="DP80" s="45"/>
      <c r="DQ80" s="45"/>
      <c r="DR80" s="45"/>
      <c r="DS80" s="45"/>
      <c r="DT80" s="45"/>
      <c r="DU80" s="45"/>
      <c r="DV80" s="45"/>
      <c r="DW80" s="45"/>
      <c r="DX80" s="45"/>
      <c r="DY80" s="45"/>
      <c r="DZ80" s="45"/>
      <c r="EA80" s="45"/>
      <c r="EB80" s="45"/>
      <c r="EC80" s="45"/>
      <c r="ED80" s="45"/>
      <c r="EE80" s="45"/>
      <c r="EF80" s="45"/>
      <c r="EG80" s="45"/>
      <c r="EH80" s="45"/>
      <c r="EI80" s="45"/>
      <c r="EJ80" s="45"/>
      <c r="EK80" s="45"/>
      <c r="EL80" s="45"/>
      <c r="EM80" s="45"/>
      <c r="EN80" s="45"/>
      <c r="EO80" s="45"/>
      <c r="EP80" s="45"/>
      <c r="EQ80" s="45"/>
      <c r="ER80" s="45"/>
      <c r="ES80" s="45"/>
      <c r="ET80" s="45"/>
      <c r="EU80" s="45"/>
      <c r="EV80" s="45"/>
      <c r="EW80" s="45"/>
      <c r="EX80" s="45"/>
      <c r="EY80" s="45"/>
      <c r="EZ80" s="45"/>
      <c r="FA80" s="45"/>
      <c r="FB80" s="45"/>
      <c r="FC80" s="45"/>
      <c r="FD80" s="45"/>
      <c r="FE80" s="45"/>
      <c r="FF80" s="45"/>
      <c r="FG80" s="45"/>
      <c r="FH80" s="45"/>
      <c r="FI80" s="45"/>
      <c r="FJ80" s="45"/>
      <c r="FK80" s="45"/>
      <c r="FL80" s="45"/>
      <c r="FM80" s="45"/>
      <c r="FN80" s="45"/>
      <c r="FO80" s="45"/>
      <c r="FP80" s="45"/>
      <c r="FQ80" s="45"/>
      <c r="FR80" s="45"/>
      <c r="FS80" s="45"/>
      <c r="FT80" s="45"/>
      <c r="FU80" s="45"/>
      <c r="FV80" s="45"/>
      <c r="FW80" s="45"/>
      <c r="FX80" s="45"/>
      <c r="FY80" s="45"/>
      <c r="FZ80" s="45"/>
      <c r="GA80" s="45"/>
      <c r="GB80" s="45"/>
      <c r="GC80" s="45"/>
      <c r="GD80" s="45"/>
      <c r="GE80" s="45"/>
      <c r="GF80" s="45"/>
      <c r="GG80" s="45"/>
      <c r="GH80" s="45"/>
      <c r="GI80" s="45"/>
      <c r="GJ80" s="45"/>
      <c r="GK80" s="45"/>
      <c r="GL80" s="45"/>
      <c r="GM80" s="45"/>
      <c r="GN80" s="45"/>
      <c r="GO80" s="45"/>
      <c r="GP80" s="45"/>
      <c r="GQ80" s="45"/>
      <c r="GR80" s="45"/>
      <c r="GS80" s="45"/>
      <c r="GT80" s="45"/>
      <c r="GU80" s="45"/>
      <c r="GV80" s="45"/>
      <c r="GW80" s="45"/>
      <c r="GX80" s="45"/>
      <c r="GY80" s="45"/>
      <c r="GZ80" s="45"/>
      <c r="HA80" s="45"/>
      <c r="HB80" s="45"/>
      <c r="HC80" s="45"/>
      <c r="HD80" s="45"/>
      <c r="HE80" s="45"/>
      <c r="HF80" s="45"/>
      <c r="HG80" s="45"/>
      <c r="HH80" s="45"/>
      <c r="HI80" s="45"/>
      <c r="HJ80" s="45"/>
      <c r="HK80" s="45"/>
      <c r="HL80" s="45"/>
      <c r="HM80" s="45"/>
      <c r="HN80" s="45"/>
      <c r="HO80" s="45"/>
      <c r="HP80" s="45"/>
      <c r="HQ80" s="45"/>
      <c r="HR80" s="45"/>
      <c r="HS80" s="45"/>
      <c r="HT80" s="45"/>
      <c r="HU80" s="45"/>
      <c r="HV80" s="45"/>
      <c r="HW80" s="45"/>
      <c r="HX80" s="45"/>
      <c r="HY80" s="45"/>
      <c r="HZ80" s="45"/>
      <c r="IA80" s="45"/>
      <c r="IB80" s="45"/>
      <c r="IC80" s="45"/>
      <c r="ID80" s="45"/>
      <c r="IE80" s="45"/>
      <c r="IF80" s="45"/>
      <c r="IG80" s="45"/>
      <c r="IH80" s="45"/>
      <c r="II80" s="45"/>
      <c r="IJ80" s="45"/>
      <c r="IK80" s="45"/>
      <c r="IL80" s="45"/>
      <c r="IM80" s="45"/>
    </row>
    <row r="81" spans="1:247" s="62" customFormat="1" ht="16.5" customHeight="1">
      <c r="A81" s="65" t="s">
        <v>350</v>
      </c>
      <c r="B81" s="69" t="s">
        <v>351</v>
      </c>
      <c r="C81" s="121"/>
      <c r="D81" s="60"/>
      <c r="E81" s="60"/>
      <c r="F81" s="60"/>
      <c r="G81" s="68"/>
      <c r="H81" s="68"/>
      <c r="I81" s="61"/>
      <c r="J81" s="61"/>
      <c r="K81" s="61"/>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c r="DK81" s="45"/>
      <c r="DL81" s="45"/>
      <c r="DM81" s="45"/>
      <c r="DN81" s="45"/>
      <c r="DO81" s="45"/>
      <c r="DP81" s="45"/>
      <c r="DQ81" s="45"/>
      <c r="DR81" s="45"/>
      <c r="DS81" s="45"/>
      <c r="DT81" s="45"/>
      <c r="DU81" s="45"/>
      <c r="DV81" s="45"/>
      <c r="DW81" s="45"/>
      <c r="DX81" s="45"/>
      <c r="DY81" s="45"/>
      <c r="DZ81" s="45"/>
      <c r="EA81" s="45"/>
      <c r="EB81" s="45"/>
      <c r="EC81" s="45"/>
      <c r="ED81" s="45"/>
      <c r="EE81" s="45"/>
      <c r="EF81" s="45"/>
      <c r="EG81" s="45"/>
      <c r="EH81" s="45"/>
      <c r="EI81" s="45"/>
      <c r="EJ81" s="45"/>
      <c r="EK81" s="45"/>
      <c r="EL81" s="45"/>
      <c r="EM81" s="45"/>
      <c r="EN81" s="45"/>
      <c r="EO81" s="45"/>
      <c r="EP81" s="45"/>
      <c r="EQ81" s="45"/>
      <c r="ER81" s="45"/>
      <c r="ES81" s="45"/>
      <c r="ET81" s="45"/>
      <c r="EU81" s="45"/>
      <c r="EV81" s="45"/>
      <c r="EW81" s="45"/>
      <c r="EX81" s="45"/>
      <c r="EY81" s="45"/>
      <c r="EZ81" s="45"/>
      <c r="FA81" s="45"/>
      <c r="FB81" s="45"/>
      <c r="FC81" s="45"/>
      <c r="FD81" s="45"/>
      <c r="FE81" s="45"/>
      <c r="FF81" s="45"/>
      <c r="FG81" s="45"/>
      <c r="FH81" s="45"/>
      <c r="FI81" s="45"/>
      <c r="FJ81" s="45"/>
      <c r="FK81" s="45"/>
      <c r="FL81" s="45"/>
      <c r="FM81" s="45"/>
      <c r="FN81" s="45"/>
      <c r="FO81" s="45"/>
      <c r="FP81" s="45"/>
      <c r="FQ81" s="45"/>
      <c r="FR81" s="45"/>
      <c r="FS81" s="45"/>
      <c r="FT81" s="45"/>
      <c r="FU81" s="45"/>
      <c r="FV81" s="45"/>
      <c r="FW81" s="45"/>
      <c r="FX81" s="45"/>
      <c r="FY81" s="45"/>
      <c r="FZ81" s="45"/>
      <c r="GA81" s="45"/>
      <c r="GB81" s="45"/>
      <c r="GC81" s="45"/>
      <c r="GD81" s="45"/>
      <c r="GE81" s="45"/>
      <c r="GF81" s="45"/>
      <c r="GG81" s="45"/>
      <c r="GH81" s="45"/>
      <c r="GI81" s="45"/>
      <c r="GJ81" s="45"/>
      <c r="GK81" s="45"/>
      <c r="GL81" s="45"/>
      <c r="GM81" s="45"/>
      <c r="GN81" s="45"/>
      <c r="GO81" s="45"/>
      <c r="GP81" s="45"/>
      <c r="GQ81" s="45"/>
      <c r="GR81" s="45"/>
      <c r="GS81" s="45"/>
      <c r="GT81" s="45"/>
      <c r="GU81" s="45"/>
      <c r="GV81" s="45"/>
      <c r="GW81" s="45"/>
      <c r="GX81" s="45"/>
      <c r="GY81" s="45"/>
      <c r="GZ81" s="45"/>
      <c r="HA81" s="45"/>
      <c r="HB81" s="45"/>
      <c r="HC81" s="45"/>
      <c r="HD81" s="45"/>
      <c r="HE81" s="45"/>
      <c r="HF81" s="45"/>
      <c r="HG81" s="45"/>
      <c r="HH81" s="45"/>
      <c r="HI81" s="45"/>
      <c r="HJ81" s="45"/>
      <c r="HK81" s="45"/>
      <c r="HL81" s="45"/>
      <c r="HM81" s="45"/>
      <c r="HN81" s="45"/>
      <c r="HO81" s="45"/>
      <c r="HP81" s="45"/>
      <c r="HQ81" s="45"/>
      <c r="HR81" s="45"/>
      <c r="HS81" s="45"/>
      <c r="HT81" s="45"/>
      <c r="HU81" s="45"/>
      <c r="HV81" s="45"/>
      <c r="HW81" s="45"/>
      <c r="HX81" s="45"/>
      <c r="HY81" s="45"/>
      <c r="HZ81" s="45"/>
      <c r="IA81" s="45"/>
      <c r="IB81" s="45"/>
      <c r="IC81" s="45"/>
      <c r="ID81" s="45"/>
      <c r="IE81" s="45"/>
      <c r="IF81" s="45"/>
      <c r="IG81" s="45"/>
      <c r="IH81" s="45"/>
      <c r="II81" s="45"/>
      <c r="IJ81" s="45"/>
      <c r="IK81" s="45"/>
      <c r="IL81" s="45"/>
      <c r="IM81" s="45"/>
    </row>
    <row r="82" spans="1:247" s="62" customFormat="1" ht="16.5" customHeight="1">
      <c r="A82" s="65" t="s">
        <v>352</v>
      </c>
      <c r="B82" s="66" t="s">
        <v>353</v>
      </c>
      <c r="C82" s="121"/>
      <c r="D82" s="60"/>
      <c r="E82" s="60"/>
      <c r="F82" s="60"/>
      <c r="G82" s="68"/>
      <c r="H82" s="68"/>
      <c r="I82" s="61"/>
      <c r="J82" s="61"/>
      <c r="K82" s="61"/>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c r="DK82" s="45"/>
      <c r="DL82" s="45"/>
      <c r="DM82" s="45"/>
      <c r="DN82" s="45"/>
      <c r="DO82" s="45"/>
      <c r="DP82" s="45"/>
      <c r="DQ82" s="45"/>
      <c r="DR82" s="45"/>
      <c r="DS82" s="45"/>
      <c r="DT82" s="45"/>
      <c r="DU82" s="45"/>
      <c r="DV82" s="45"/>
      <c r="DW82" s="45"/>
      <c r="DX82" s="45"/>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45"/>
      <c r="IK82" s="45"/>
      <c r="IL82" s="45"/>
      <c r="IM82" s="45"/>
    </row>
    <row r="83" spans="1:247" ht="16.5" customHeight="1">
      <c r="A83" s="65" t="s">
        <v>354</v>
      </c>
      <c r="B83" s="69" t="s">
        <v>355</v>
      </c>
      <c r="C83" s="121"/>
      <c r="D83" s="139">
        <v>2000</v>
      </c>
      <c r="E83" s="139">
        <v>2000</v>
      </c>
      <c r="F83" s="139">
        <v>2000</v>
      </c>
      <c r="G83" s="68"/>
      <c r="H83" s="68"/>
      <c r="I83" s="61"/>
      <c r="J83" s="61"/>
      <c r="K83" s="61"/>
    </row>
    <row r="84" spans="1:247" ht="16.5" customHeight="1">
      <c r="A84" s="79" t="s">
        <v>356</v>
      </c>
      <c r="B84" s="66" t="s">
        <v>357</v>
      </c>
      <c r="C84" s="121"/>
      <c r="D84" s="139">
        <v>600000</v>
      </c>
      <c r="E84" s="139">
        <v>600000</v>
      </c>
      <c r="F84" s="139">
        <v>600000</v>
      </c>
      <c r="G84" s="68"/>
      <c r="H84" s="68"/>
      <c r="I84" s="61"/>
      <c r="J84" s="61"/>
      <c r="K84" s="61"/>
    </row>
    <row r="85" spans="1:247" ht="16.5" customHeight="1">
      <c r="A85" s="65" t="s">
        <v>243</v>
      </c>
      <c r="B85" s="69" t="s">
        <v>358</v>
      </c>
      <c r="C85" s="121"/>
      <c r="D85" s="60"/>
      <c r="E85" s="60"/>
      <c r="F85" s="60"/>
      <c r="G85" s="68"/>
      <c r="H85" s="68"/>
      <c r="I85" s="61"/>
      <c r="J85" s="61"/>
      <c r="K85" s="6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c r="BX85" s="71"/>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71"/>
      <c r="CY85" s="71"/>
      <c r="CZ85" s="71"/>
      <c r="DA85" s="71"/>
      <c r="DB85" s="71"/>
      <c r="DC85" s="71"/>
      <c r="DD85" s="71"/>
      <c r="DE85" s="71"/>
      <c r="DF85" s="71"/>
      <c r="DG85" s="71"/>
      <c r="DH85" s="71"/>
      <c r="DI85" s="71"/>
      <c r="DJ85" s="71"/>
      <c r="DK85" s="71"/>
      <c r="DL85" s="71"/>
      <c r="DM85" s="71"/>
      <c r="DN85" s="71"/>
      <c r="DO85" s="71"/>
      <c r="DP85" s="71"/>
      <c r="DQ85" s="71"/>
      <c r="DR85" s="71"/>
      <c r="DS85" s="71"/>
      <c r="DT85" s="71"/>
      <c r="DU85" s="71"/>
      <c r="DV85" s="71"/>
      <c r="DW85" s="71"/>
      <c r="DX85" s="71"/>
      <c r="DY85" s="71"/>
      <c r="DZ85" s="71"/>
      <c r="EA85" s="71"/>
      <c r="EB85" s="71"/>
      <c r="EC85" s="71"/>
      <c r="ED85" s="71"/>
      <c r="EE85" s="71"/>
      <c r="EF85" s="71"/>
      <c r="EG85" s="71"/>
      <c r="EH85" s="71"/>
      <c r="EI85" s="71"/>
      <c r="EJ85" s="71"/>
      <c r="EK85" s="71"/>
      <c r="EL85" s="71"/>
      <c r="EM85" s="71"/>
      <c r="EN85" s="71"/>
      <c r="EO85" s="71"/>
      <c r="EP85" s="71"/>
      <c r="EQ85" s="71"/>
      <c r="ER85" s="71"/>
      <c r="ES85" s="71"/>
      <c r="ET85" s="71"/>
      <c r="EU85" s="71"/>
      <c r="EV85" s="71"/>
      <c r="EW85" s="71"/>
      <c r="EX85" s="71"/>
      <c r="EY85" s="71"/>
      <c r="EZ85" s="71"/>
      <c r="FA85" s="71"/>
      <c r="FB85" s="71"/>
      <c r="FC85" s="71"/>
      <c r="FD85" s="71"/>
      <c r="FE85" s="71"/>
      <c r="FF85" s="71"/>
      <c r="FG85" s="71"/>
      <c r="FH85" s="71"/>
      <c r="FI85" s="71"/>
      <c r="FJ85" s="71"/>
      <c r="FK85" s="71"/>
      <c r="FL85" s="71"/>
      <c r="FM85" s="71"/>
      <c r="FN85" s="71"/>
      <c r="FO85" s="71"/>
      <c r="FP85" s="71"/>
      <c r="FQ85" s="71"/>
      <c r="FR85" s="71"/>
      <c r="FS85" s="71"/>
      <c r="FT85" s="71"/>
      <c r="FU85" s="71"/>
      <c r="FV85" s="71"/>
      <c r="FW85" s="71"/>
      <c r="FX85" s="71"/>
      <c r="FY85" s="71"/>
      <c r="FZ85" s="71"/>
      <c r="GA85" s="71"/>
      <c r="GB85" s="71"/>
      <c r="GC85" s="71"/>
      <c r="GD85" s="71"/>
      <c r="GE85" s="71"/>
      <c r="GF85" s="71"/>
      <c r="GG85" s="71"/>
      <c r="GH85" s="71"/>
      <c r="GI85" s="71"/>
      <c r="GJ85" s="71"/>
      <c r="GK85" s="71"/>
      <c r="GL85" s="71"/>
      <c r="GM85" s="71"/>
      <c r="GN85" s="71"/>
      <c r="GO85" s="71"/>
      <c r="GP85" s="71"/>
      <c r="GQ85" s="71"/>
      <c r="GR85" s="71"/>
      <c r="GS85" s="71"/>
      <c r="GT85" s="71"/>
      <c r="GU85" s="71"/>
      <c r="GV85" s="71"/>
      <c r="GW85" s="71"/>
      <c r="GX85" s="71"/>
      <c r="GY85" s="71"/>
      <c r="GZ85" s="71"/>
      <c r="HA85" s="71"/>
      <c r="HB85" s="71"/>
      <c r="HC85" s="71"/>
      <c r="HD85" s="71"/>
      <c r="HE85" s="71"/>
      <c r="HF85" s="71"/>
      <c r="HG85" s="71"/>
      <c r="HH85" s="71"/>
      <c r="HI85" s="71"/>
      <c r="HJ85" s="71"/>
      <c r="HK85" s="71"/>
      <c r="HL85" s="71"/>
      <c r="HM85" s="71"/>
      <c r="HN85" s="71"/>
      <c r="HO85" s="71"/>
      <c r="HP85" s="71"/>
      <c r="HQ85" s="71"/>
      <c r="HR85" s="71"/>
      <c r="HS85" s="71"/>
      <c r="HT85" s="71"/>
      <c r="HU85" s="71"/>
      <c r="HV85" s="71"/>
      <c r="HW85" s="71"/>
      <c r="HX85" s="71"/>
      <c r="HY85" s="71"/>
      <c r="HZ85" s="71"/>
      <c r="IA85" s="71"/>
      <c r="IB85" s="71"/>
      <c r="IC85" s="71"/>
      <c r="ID85" s="71"/>
      <c r="IE85" s="71"/>
      <c r="IF85" s="71"/>
      <c r="IG85" s="71"/>
      <c r="IH85" s="71"/>
      <c r="II85" s="71"/>
      <c r="IJ85" s="71"/>
      <c r="IK85" s="71"/>
      <c r="IL85" s="71"/>
      <c r="IM85" s="71"/>
    </row>
    <row r="86" spans="1:247" ht="16.5" customHeight="1">
      <c r="A86" s="65" t="s">
        <v>359</v>
      </c>
      <c r="B86" s="69" t="s">
        <v>360</v>
      </c>
      <c r="C86" s="119">
        <f>C43-C88+C9+C11+C12+C14+C15+C16-C85</f>
        <v>0</v>
      </c>
      <c r="D86" s="119">
        <f t="shared" ref="D86:H86" si="37">D43-D88+D9+D11+D12+D14+D15+D16-D85</f>
        <v>119037140</v>
      </c>
      <c r="E86" s="119">
        <f t="shared" si="37"/>
        <v>119037140</v>
      </c>
      <c r="F86" s="119">
        <f t="shared" si="37"/>
        <v>105471480</v>
      </c>
      <c r="G86" s="119">
        <f t="shared" si="37"/>
        <v>94465462.76000002</v>
      </c>
      <c r="H86" s="119">
        <f t="shared" si="37"/>
        <v>10425898.09</v>
      </c>
      <c r="I86" s="61"/>
      <c r="J86" s="61"/>
      <c r="K86" s="6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c r="BX86" s="71"/>
      <c r="BY86" s="71"/>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71"/>
      <c r="CY86" s="71"/>
      <c r="CZ86" s="71"/>
      <c r="DA86" s="71"/>
      <c r="DB86" s="71"/>
      <c r="DC86" s="71"/>
      <c r="DD86" s="71"/>
      <c r="DE86" s="71"/>
      <c r="DF86" s="71"/>
      <c r="DG86" s="71"/>
      <c r="DH86" s="71"/>
      <c r="DI86" s="71"/>
      <c r="DJ86" s="71"/>
      <c r="DK86" s="71"/>
      <c r="DL86" s="71"/>
      <c r="DM86" s="71"/>
      <c r="DN86" s="71"/>
      <c r="DO86" s="71"/>
      <c r="DP86" s="71"/>
      <c r="DQ86" s="71"/>
      <c r="DR86" s="71"/>
      <c r="DS86" s="71"/>
      <c r="DT86" s="71"/>
      <c r="DU86" s="71"/>
      <c r="DV86" s="71"/>
      <c r="DW86" s="71"/>
      <c r="DX86" s="71"/>
      <c r="DY86" s="71"/>
      <c r="DZ86" s="71"/>
      <c r="EA86" s="71"/>
      <c r="EB86" s="71"/>
      <c r="EC86" s="71"/>
      <c r="ED86" s="71"/>
      <c r="EE86" s="71"/>
      <c r="EF86" s="71"/>
      <c r="EG86" s="71"/>
      <c r="EH86" s="71"/>
      <c r="EI86" s="71"/>
      <c r="EJ86" s="71"/>
      <c r="EK86" s="71"/>
      <c r="EL86" s="71"/>
      <c r="EM86" s="71"/>
      <c r="EN86" s="71"/>
      <c r="EO86" s="71"/>
      <c r="EP86" s="71"/>
      <c r="EQ86" s="71"/>
      <c r="ER86" s="71"/>
      <c r="ES86" s="71"/>
      <c r="ET86" s="71"/>
      <c r="EU86" s="71"/>
      <c r="EV86" s="71"/>
      <c r="EW86" s="71"/>
      <c r="EX86" s="71"/>
      <c r="EY86" s="71"/>
      <c r="EZ86" s="71"/>
      <c r="FA86" s="71"/>
      <c r="FB86" s="71"/>
      <c r="FC86" s="71"/>
      <c r="FD86" s="71"/>
      <c r="FE86" s="71"/>
      <c r="FF86" s="71"/>
      <c r="FG86" s="71"/>
      <c r="FH86" s="71"/>
      <c r="FI86" s="71"/>
      <c r="FJ86" s="71"/>
      <c r="FK86" s="71"/>
      <c r="FL86" s="71"/>
      <c r="FM86" s="71"/>
      <c r="FN86" s="71"/>
      <c r="FO86" s="71"/>
      <c r="FP86" s="71"/>
      <c r="FQ86" s="71"/>
      <c r="FR86" s="71"/>
      <c r="FS86" s="71"/>
      <c r="FT86" s="71"/>
      <c r="FU86" s="71"/>
      <c r="FV86" s="71"/>
      <c r="FW86" s="71"/>
      <c r="FX86" s="71"/>
      <c r="FY86" s="71"/>
      <c r="FZ86" s="71"/>
      <c r="GA86" s="71"/>
      <c r="GB86" s="71"/>
      <c r="GC86" s="71"/>
      <c r="GD86" s="71"/>
      <c r="GE86" s="71"/>
      <c r="GF86" s="71"/>
      <c r="GG86" s="71"/>
      <c r="GH86" s="71"/>
      <c r="GI86" s="71"/>
      <c r="GJ86" s="71"/>
      <c r="GK86" s="71"/>
      <c r="GL86" s="71"/>
      <c r="GM86" s="71"/>
      <c r="GN86" s="71"/>
      <c r="GO86" s="71"/>
      <c r="GP86" s="71"/>
      <c r="GQ86" s="71"/>
      <c r="GR86" s="71"/>
      <c r="GS86" s="71"/>
      <c r="GT86" s="71"/>
      <c r="GU86" s="71"/>
      <c r="GV86" s="71"/>
      <c r="GW86" s="71"/>
      <c r="GX86" s="71"/>
      <c r="GY86" s="71"/>
      <c r="GZ86" s="71"/>
      <c r="HA86" s="71"/>
      <c r="HB86" s="71"/>
      <c r="HC86" s="71"/>
      <c r="HD86" s="71"/>
      <c r="HE86" s="71"/>
      <c r="HF86" s="71"/>
      <c r="HG86" s="71"/>
      <c r="HH86" s="71"/>
      <c r="HI86" s="71"/>
      <c r="HJ86" s="71"/>
      <c r="HK86" s="71"/>
      <c r="HL86" s="71"/>
      <c r="HM86" s="71"/>
      <c r="HN86" s="71"/>
      <c r="HO86" s="71"/>
      <c r="HP86" s="71"/>
      <c r="HQ86" s="71"/>
      <c r="HR86" s="71"/>
      <c r="HS86" s="71"/>
      <c r="HT86" s="71"/>
      <c r="HU86" s="71"/>
      <c r="HV86" s="71"/>
      <c r="HW86" s="71"/>
      <c r="HX86" s="71"/>
      <c r="HY86" s="71"/>
      <c r="HZ86" s="71"/>
      <c r="IA86" s="71"/>
      <c r="IB86" s="71"/>
      <c r="IC86" s="71"/>
      <c r="ID86" s="71"/>
      <c r="IE86" s="71"/>
      <c r="IF86" s="71"/>
      <c r="IG86" s="71"/>
      <c r="IH86" s="71"/>
      <c r="II86" s="71"/>
      <c r="IJ86" s="71"/>
      <c r="IK86" s="71"/>
      <c r="IL86" s="71"/>
      <c r="IM86" s="71"/>
    </row>
    <row r="87" spans="1:247" ht="16.5" customHeight="1">
      <c r="A87" s="65"/>
      <c r="B87" s="69" t="s">
        <v>361</v>
      </c>
      <c r="C87" s="119"/>
      <c r="D87" s="60"/>
      <c r="E87" s="60"/>
      <c r="F87" s="119"/>
      <c r="G87" s="119">
        <v>-21349</v>
      </c>
      <c r="H87" s="96">
        <f t="shared" ref="H87" si="38">G87-I87</f>
        <v>0</v>
      </c>
      <c r="I87" s="149">
        <v>-21349</v>
      </c>
      <c r="J87" s="61"/>
      <c r="K87" s="6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c r="BX87" s="71"/>
      <c r="BY87" s="71"/>
      <c r="BZ87" s="71"/>
      <c r="CA87" s="71"/>
      <c r="CB87" s="71"/>
      <c r="CC87" s="71"/>
      <c r="CD87" s="71"/>
      <c r="CE87" s="71"/>
      <c r="CF87" s="71"/>
      <c r="CG87" s="71"/>
      <c r="CH87" s="71"/>
      <c r="CI87" s="71"/>
      <c r="CJ87" s="71"/>
      <c r="CK87" s="71"/>
      <c r="CL87" s="71"/>
      <c r="CM87" s="71"/>
      <c r="CN87" s="71"/>
      <c r="CO87" s="71"/>
      <c r="CP87" s="71"/>
      <c r="CQ87" s="71"/>
      <c r="CR87" s="71"/>
      <c r="CS87" s="71"/>
      <c r="CT87" s="71"/>
      <c r="CU87" s="71"/>
      <c r="CV87" s="71"/>
      <c r="CW87" s="71"/>
      <c r="CX87" s="71"/>
      <c r="CY87" s="71"/>
      <c r="CZ87" s="71"/>
      <c r="DA87" s="71"/>
      <c r="DB87" s="71"/>
      <c r="DC87" s="71"/>
      <c r="DD87" s="71"/>
      <c r="DE87" s="71"/>
      <c r="DF87" s="71"/>
      <c r="DG87" s="71"/>
      <c r="DH87" s="71"/>
      <c r="DI87" s="71"/>
      <c r="DJ87" s="71"/>
      <c r="DK87" s="71"/>
      <c r="DL87" s="71"/>
      <c r="DM87" s="71"/>
      <c r="DN87" s="71"/>
      <c r="DO87" s="71"/>
      <c r="DP87" s="71"/>
      <c r="DQ87" s="71"/>
      <c r="DR87" s="71"/>
      <c r="DS87" s="71"/>
      <c r="DT87" s="71"/>
      <c r="DU87" s="71"/>
      <c r="DV87" s="71"/>
      <c r="DW87" s="71"/>
      <c r="DX87" s="71"/>
      <c r="DY87" s="71"/>
      <c r="DZ87" s="71"/>
      <c r="EA87" s="71"/>
      <c r="EB87" s="71"/>
      <c r="EC87" s="71"/>
      <c r="ED87" s="71"/>
      <c r="EE87" s="71"/>
      <c r="EF87" s="71"/>
      <c r="EG87" s="71"/>
      <c r="EH87" s="71"/>
      <c r="EI87" s="71"/>
      <c r="EJ87" s="71"/>
      <c r="EK87" s="71"/>
      <c r="EL87" s="71"/>
      <c r="EM87" s="71"/>
      <c r="EN87" s="71"/>
      <c r="EO87" s="71"/>
      <c r="EP87" s="71"/>
      <c r="EQ87" s="71"/>
      <c r="ER87" s="71"/>
      <c r="ES87" s="71"/>
      <c r="ET87" s="71"/>
      <c r="EU87" s="71"/>
      <c r="EV87" s="71"/>
      <c r="EW87" s="71"/>
      <c r="EX87" s="71"/>
      <c r="EY87" s="71"/>
      <c r="EZ87" s="71"/>
      <c r="FA87" s="71"/>
      <c r="FB87" s="71"/>
      <c r="FC87" s="71"/>
      <c r="FD87" s="71"/>
      <c r="FE87" s="71"/>
      <c r="FF87" s="71"/>
      <c r="FG87" s="71"/>
      <c r="FH87" s="71"/>
      <c r="FI87" s="71"/>
      <c r="FJ87" s="71"/>
      <c r="FK87" s="71"/>
      <c r="FL87" s="71"/>
      <c r="FM87" s="71"/>
      <c r="FN87" s="71"/>
      <c r="FO87" s="71"/>
      <c r="FP87" s="71"/>
      <c r="FQ87" s="71"/>
      <c r="FR87" s="71"/>
      <c r="FS87" s="71"/>
      <c r="FT87" s="71"/>
      <c r="FU87" s="71"/>
      <c r="FV87" s="71"/>
      <c r="FW87" s="71"/>
      <c r="FX87" s="71"/>
      <c r="FY87" s="71"/>
      <c r="FZ87" s="71"/>
      <c r="GA87" s="71"/>
      <c r="GB87" s="71"/>
      <c r="GC87" s="71"/>
      <c r="GD87" s="71"/>
      <c r="GE87" s="71"/>
      <c r="GF87" s="71"/>
      <c r="GG87" s="71"/>
      <c r="GH87" s="71"/>
      <c r="GI87" s="71"/>
      <c r="GJ87" s="71"/>
      <c r="GK87" s="71"/>
      <c r="GL87" s="71"/>
      <c r="GM87" s="71"/>
      <c r="GN87" s="71"/>
      <c r="GO87" s="71"/>
      <c r="GP87" s="71"/>
      <c r="GQ87" s="71"/>
      <c r="GR87" s="71"/>
      <c r="GS87" s="71"/>
      <c r="GT87" s="71"/>
      <c r="GU87" s="71"/>
      <c r="GV87" s="71"/>
      <c r="GW87" s="71"/>
      <c r="GX87" s="71"/>
      <c r="GY87" s="71"/>
      <c r="GZ87" s="71"/>
      <c r="HA87" s="71"/>
      <c r="HB87" s="71"/>
      <c r="HC87" s="71"/>
      <c r="HD87" s="71"/>
      <c r="HE87" s="71"/>
      <c r="HF87" s="71"/>
      <c r="HG87" s="71"/>
      <c r="HH87" s="71"/>
      <c r="HI87" s="71"/>
      <c r="HJ87" s="71"/>
      <c r="HK87" s="71"/>
      <c r="HL87" s="71"/>
      <c r="HM87" s="71"/>
      <c r="HN87" s="71"/>
      <c r="HO87" s="71"/>
      <c r="HP87" s="71"/>
      <c r="HQ87" s="71"/>
      <c r="HR87" s="71"/>
      <c r="HS87" s="71"/>
      <c r="HT87" s="71"/>
      <c r="HU87" s="71"/>
      <c r="HV87" s="71"/>
      <c r="HW87" s="71"/>
      <c r="HX87" s="71"/>
      <c r="HY87" s="71"/>
      <c r="HZ87" s="71"/>
      <c r="IA87" s="71"/>
      <c r="IB87" s="71"/>
      <c r="IC87" s="71"/>
      <c r="ID87" s="71"/>
      <c r="IE87" s="71"/>
      <c r="IF87" s="71"/>
      <c r="IG87" s="71"/>
      <c r="IH87" s="71"/>
      <c r="II87" s="71"/>
      <c r="IJ87" s="71"/>
      <c r="IK87" s="71"/>
      <c r="IL87" s="71"/>
      <c r="IM87" s="71"/>
    </row>
    <row r="88" spans="1:247" ht="16.5" customHeight="1">
      <c r="A88" s="65" t="s">
        <v>362</v>
      </c>
      <c r="B88" s="63" t="s">
        <v>363</v>
      </c>
      <c r="C88" s="125">
        <f>+C89+C180+C219+C223+C250+C252</f>
        <v>0</v>
      </c>
      <c r="D88" s="125">
        <f t="shared" ref="D88:H88" si="39">+D89+D180+D219+D223+D250+D252</f>
        <v>318200070</v>
      </c>
      <c r="E88" s="125">
        <f t="shared" si="39"/>
        <v>284750670</v>
      </c>
      <c r="F88" s="125">
        <f t="shared" si="39"/>
        <v>263198800</v>
      </c>
      <c r="G88" s="125">
        <f t="shared" si="39"/>
        <v>249025343.28</v>
      </c>
      <c r="H88" s="125">
        <f t="shared" si="39"/>
        <v>31778356.850000001</v>
      </c>
      <c r="I88" s="61"/>
      <c r="J88" s="61"/>
      <c r="K88" s="6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71"/>
      <c r="BY88" s="71"/>
      <c r="BZ88" s="71"/>
      <c r="CA88" s="71"/>
      <c r="CB88" s="71"/>
      <c r="CC88" s="71"/>
      <c r="CD88" s="71"/>
      <c r="CE88" s="71"/>
      <c r="CF88" s="71"/>
      <c r="CG88" s="71"/>
      <c r="CH88" s="71"/>
      <c r="CI88" s="71"/>
      <c r="CJ88" s="71"/>
      <c r="CK88" s="71"/>
      <c r="CL88" s="71"/>
      <c r="CM88" s="71"/>
      <c r="CN88" s="71"/>
      <c r="CO88" s="71"/>
      <c r="CP88" s="71"/>
      <c r="CQ88" s="71"/>
      <c r="CR88" s="71"/>
      <c r="CS88" s="71"/>
      <c r="CT88" s="71"/>
      <c r="CU88" s="71"/>
      <c r="CV88" s="71"/>
      <c r="CW88" s="71"/>
      <c r="CX88" s="71"/>
      <c r="CY88" s="71"/>
      <c r="CZ88" s="71"/>
      <c r="DA88" s="71"/>
      <c r="DB88" s="71"/>
      <c r="DC88" s="71"/>
      <c r="DD88" s="71"/>
      <c r="DE88" s="71"/>
      <c r="DF88" s="71"/>
      <c r="DG88" s="71"/>
      <c r="DH88" s="71"/>
      <c r="DI88" s="71"/>
      <c r="DJ88" s="71"/>
      <c r="DK88" s="71"/>
      <c r="DL88" s="71"/>
      <c r="DM88" s="71"/>
      <c r="DN88" s="71"/>
      <c r="DO88" s="71"/>
      <c r="DP88" s="71"/>
      <c r="DQ88" s="71"/>
      <c r="DR88" s="71"/>
      <c r="DS88" s="71"/>
      <c r="DT88" s="71"/>
      <c r="DU88" s="71"/>
      <c r="DV88" s="71"/>
      <c r="DW88" s="71"/>
      <c r="DX88" s="71"/>
      <c r="DY88" s="71"/>
      <c r="DZ88" s="71"/>
      <c r="EA88" s="71"/>
      <c r="EB88" s="71"/>
      <c r="EC88" s="71"/>
      <c r="ED88" s="71"/>
      <c r="EE88" s="71"/>
      <c r="EF88" s="71"/>
      <c r="EG88" s="71"/>
      <c r="EH88" s="71"/>
      <c r="EI88" s="71"/>
      <c r="EJ88" s="71"/>
      <c r="EK88" s="71"/>
      <c r="EL88" s="71"/>
      <c r="EM88" s="71"/>
      <c r="EN88" s="71"/>
      <c r="EO88" s="71"/>
      <c r="EP88" s="71"/>
      <c r="EQ88" s="71"/>
      <c r="ER88" s="71"/>
      <c r="ES88" s="71"/>
      <c r="ET88" s="71"/>
      <c r="EU88" s="71"/>
      <c r="EV88" s="71"/>
      <c r="EW88" s="71"/>
      <c r="EX88" s="71"/>
      <c r="EY88" s="71"/>
      <c r="EZ88" s="71"/>
      <c r="FA88" s="71"/>
      <c r="FB88" s="71"/>
      <c r="FC88" s="71"/>
      <c r="FD88" s="71"/>
      <c r="FE88" s="71"/>
      <c r="FF88" s="71"/>
      <c r="FG88" s="71"/>
      <c r="FH88" s="71"/>
      <c r="FI88" s="71"/>
      <c r="FJ88" s="71"/>
      <c r="FK88" s="71"/>
      <c r="FL88" s="71"/>
      <c r="FM88" s="71"/>
      <c r="FN88" s="71"/>
      <c r="FO88" s="71"/>
      <c r="FP88" s="71"/>
      <c r="FQ88" s="71"/>
      <c r="FR88" s="71"/>
      <c r="FS88" s="71"/>
      <c r="FT88" s="71"/>
      <c r="FU88" s="71"/>
      <c r="FV88" s="71"/>
      <c r="FW88" s="71"/>
      <c r="FX88" s="71"/>
      <c r="FY88" s="71"/>
      <c r="FZ88" s="71"/>
      <c r="GA88" s="71"/>
      <c r="GB88" s="71"/>
      <c r="GC88" s="71"/>
      <c r="GD88" s="71"/>
      <c r="GE88" s="71"/>
      <c r="GF88" s="71"/>
      <c r="GG88" s="71"/>
      <c r="GH88" s="71"/>
      <c r="GI88" s="71"/>
      <c r="GJ88" s="71"/>
      <c r="GK88" s="71"/>
      <c r="GL88" s="71"/>
      <c r="GM88" s="71"/>
      <c r="GN88" s="71"/>
      <c r="GO88" s="71"/>
      <c r="GP88" s="71"/>
      <c r="GQ88" s="71"/>
      <c r="GR88" s="71"/>
      <c r="GS88" s="71"/>
      <c r="GT88" s="71"/>
      <c r="GU88" s="71"/>
      <c r="GV88" s="71"/>
      <c r="GW88" s="71"/>
      <c r="GX88" s="71"/>
      <c r="GY88" s="71"/>
      <c r="GZ88" s="71"/>
      <c r="HA88" s="71"/>
      <c r="HB88" s="71"/>
      <c r="HC88" s="71"/>
      <c r="HD88" s="71"/>
      <c r="HE88" s="71"/>
      <c r="HF88" s="71"/>
      <c r="HG88" s="71"/>
      <c r="HH88" s="71"/>
      <c r="HI88" s="71"/>
      <c r="HJ88" s="71"/>
      <c r="HK88" s="71"/>
      <c r="HL88" s="71"/>
      <c r="HM88" s="71"/>
      <c r="HN88" s="71"/>
      <c r="HO88" s="71"/>
      <c r="HP88" s="71"/>
      <c r="HQ88" s="71"/>
      <c r="HR88" s="71"/>
      <c r="HS88" s="71"/>
      <c r="HT88" s="71"/>
      <c r="HU88" s="71"/>
      <c r="HV88" s="71"/>
      <c r="HW88" s="71"/>
      <c r="HX88" s="71"/>
      <c r="HY88" s="71"/>
      <c r="HZ88" s="71"/>
      <c r="IA88" s="71"/>
      <c r="IB88" s="71"/>
      <c r="IC88" s="71"/>
      <c r="ID88" s="71"/>
      <c r="IE88" s="71"/>
      <c r="IF88" s="71"/>
      <c r="IG88" s="71"/>
      <c r="IH88" s="71"/>
      <c r="II88" s="71"/>
      <c r="IJ88" s="71"/>
      <c r="IK88" s="71"/>
      <c r="IL88" s="71"/>
      <c r="IM88" s="71"/>
    </row>
    <row r="89" spans="1:247" s="71" customFormat="1" ht="16.5" customHeight="1">
      <c r="A89" s="58" t="s">
        <v>364</v>
      </c>
      <c r="B89" s="63" t="s">
        <v>365</v>
      </c>
      <c r="C89" s="120">
        <f>+C90+C106+C142+C172+C176</f>
        <v>0</v>
      </c>
      <c r="D89" s="120">
        <f t="shared" ref="D89:H89" si="40">+D90+D106+D142+D172+D176</f>
        <v>116224170</v>
      </c>
      <c r="E89" s="120">
        <f t="shared" si="40"/>
        <v>126070030</v>
      </c>
      <c r="F89" s="120">
        <f t="shared" si="40"/>
        <v>124833450</v>
      </c>
      <c r="G89" s="120">
        <f t="shared" si="40"/>
        <v>118251580.05</v>
      </c>
      <c r="H89" s="120">
        <f t="shared" si="40"/>
        <v>12439039.450000003</v>
      </c>
      <c r="I89" s="61"/>
      <c r="J89" s="61"/>
      <c r="K89" s="61"/>
    </row>
    <row r="90" spans="1:247" s="71" customFormat="1" ht="16.5" customHeight="1">
      <c r="A90" s="65" t="s">
        <v>366</v>
      </c>
      <c r="B90" s="63" t="s">
        <v>367</v>
      </c>
      <c r="C90" s="119">
        <f t="shared" ref="C90:H90" si="41">+C91+C103+C104+C94+C97+C92+C93</f>
        <v>0</v>
      </c>
      <c r="D90" s="119">
        <f t="shared" si="41"/>
        <v>54967350</v>
      </c>
      <c r="E90" s="119">
        <f t="shared" si="41"/>
        <v>59113080</v>
      </c>
      <c r="F90" s="119">
        <f t="shared" si="41"/>
        <v>58961490</v>
      </c>
      <c r="G90" s="119">
        <f t="shared" si="41"/>
        <v>57576493.810000002</v>
      </c>
      <c r="H90" s="119">
        <f t="shared" si="41"/>
        <v>5174809.660000002</v>
      </c>
      <c r="I90" s="61"/>
      <c r="J90" s="61"/>
      <c r="K90" s="61"/>
    </row>
    <row r="91" spans="1:247" s="71" customFormat="1" ht="16.5" customHeight="1">
      <c r="A91" s="65"/>
      <c r="B91" s="66" t="s">
        <v>368</v>
      </c>
      <c r="C91" s="121"/>
      <c r="D91" s="60">
        <v>47672000</v>
      </c>
      <c r="E91" s="60">
        <v>51815870</v>
      </c>
      <c r="F91" s="60">
        <v>51815870</v>
      </c>
      <c r="G91" s="96">
        <v>51241387.82</v>
      </c>
      <c r="H91" s="96">
        <f t="shared" ref="H91" si="42">G91-I91</f>
        <v>5038686.1300000027</v>
      </c>
      <c r="I91" s="145">
        <v>46202701.689999998</v>
      </c>
      <c r="J91" s="61"/>
      <c r="K91" s="61"/>
    </row>
    <row r="92" spans="1:247" s="71" customFormat="1" ht="45">
      <c r="A92" s="65"/>
      <c r="B92" s="66" t="s">
        <v>369</v>
      </c>
      <c r="C92" s="121"/>
      <c r="D92" s="60"/>
      <c r="E92" s="60"/>
      <c r="F92" s="60"/>
      <c r="G92" s="68"/>
      <c r="H92" s="68"/>
      <c r="I92" s="61"/>
      <c r="J92" s="61"/>
      <c r="K92" s="61"/>
    </row>
    <row r="93" spans="1:247" s="71" customFormat="1" ht="60">
      <c r="A93" s="65"/>
      <c r="B93" s="66" t="s">
        <v>370</v>
      </c>
      <c r="C93" s="121"/>
      <c r="D93" s="60"/>
      <c r="E93" s="60"/>
      <c r="F93" s="60"/>
      <c r="G93" s="68"/>
      <c r="H93" s="68"/>
      <c r="I93" s="61"/>
      <c r="J93" s="61"/>
      <c r="K93" s="61"/>
    </row>
    <row r="94" spans="1:247" s="71" customFormat="1" ht="16.5" customHeight="1">
      <c r="A94" s="65"/>
      <c r="B94" s="66" t="s">
        <v>371</v>
      </c>
      <c r="C94" s="121">
        <f t="shared" ref="C94:H94" si="43">C95+C96</f>
        <v>0</v>
      </c>
      <c r="D94" s="121">
        <f t="shared" si="43"/>
        <v>0</v>
      </c>
      <c r="E94" s="121">
        <f t="shared" si="43"/>
        <v>0</v>
      </c>
      <c r="F94" s="121">
        <f t="shared" si="43"/>
        <v>0</v>
      </c>
      <c r="G94" s="121">
        <f t="shared" si="43"/>
        <v>0</v>
      </c>
      <c r="H94" s="121">
        <f t="shared" si="43"/>
        <v>0</v>
      </c>
      <c r="I94" s="61"/>
      <c r="J94" s="61"/>
      <c r="K94" s="61"/>
    </row>
    <row r="95" spans="1:247" s="71" customFormat="1" ht="16.5" customHeight="1">
      <c r="A95" s="65"/>
      <c r="B95" s="66" t="s">
        <v>372</v>
      </c>
      <c r="C95" s="121"/>
      <c r="D95" s="60"/>
      <c r="E95" s="60"/>
      <c r="F95" s="60"/>
      <c r="G95" s="68"/>
      <c r="H95" s="68"/>
      <c r="I95" s="61"/>
      <c r="J95" s="61"/>
      <c r="K95" s="61"/>
    </row>
    <row r="96" spans="1:247" s="71" customFormat="1" ht="60">
      <c r="A96" s="65"/>
      <c r="B96" s="66" t="s">
        <v>370</v>
      </c>
      <c r="C96" s="121"/>
      <c r="D96" s="60"/>
      <c r="E96" s="60"/>
      <c r="F96" s="60"/>
      <c r="G96" s="68"/>
      <c r="H96" s="68"/>
      <c r="I96" s="61"/>
      <c r="J96" s="61"/>
      <c r="K96" s="61"/>
    </row>
    <row r="97" spans="1:248" s="71" customFormat="1" ht="16.5" customHeight="1">
      <c r="A97" s="65"/>
      <c r="B97" s="80" t="s">
        <v>373</v>
      </c>
      <c r="C97" s="121">
        <f t="shared" ref="C97:G97" si="44">C98+C101+C102</f>
        <v>0</v>
      </c>
      <c r="D97" s="121">
        <f t="shared" si="44"/>
        <v>6525350</v>
      </c>
      <c r="E97" s="121">
        <f t="shared" si="44"/>
        <v>6530210</v>
      </c>
      <c r="F97" s="121">
        <f t="shared" si="44"/>
        <v>6523730</v>
      </c>
      <c r="G97" s="121">
        <f t="shared" si="44"/>
        <v>5764548.7699999996</v>
      </c>
      <c r="H97" s="121">
        <f t="shared" ref="H97" si="45">H98+H101+H102</f>
        <v>39063.929999999993</v>
      </c>
      <c r="I97" s="61"/>
      <c r="J97" s="61"/>
      <c r="K97" s="61"/>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c r="BX97" s="45"/>
      <c r="BY97" s="45"/>
      <c r="BZ97" s="45"/>
      <c r="CA97" s="45"/>
      <c r="CB97" s="45"/>
      <c r="CC97" s="45"/>
      <c r="CD97" s="45"/>
      <c r="CE97" s="45"/>
      <c r="CF97" s="45"/>
      <c r="CG97" s="45"/>
      <c r="CH97" s="45"/>
      <c r="CI97" s="45"/>
      <c r="CJ97" s="45"/>
      <c r="CK97" s="45"/>
      <c r="CL97" s="45"/>
      <c r="CM97" s="45"/>
      <c r="CN97" s="45"/>
      <c r="CO97" s="45"/>
      <c r="CP97" s="45"/>
      <c r="CQ97" s="45"/>
      <c r="CR97" s="45"/>
      <c r="CS97" s="45"/>
      <c r="CT97" s="45"/>
      <c r="CU97" s="45"/>
      <c r="CV97" s="45"/>
      <c r="CW97" s="45"/>
      <c r="CX97" s="45"/>
      <c r="CY97" s="45"/>
      <c r="CZ97" s="45"/>
      <c r="DA97" s="45"/>
      <c r="DB97" s="45"/>
      <c r="DC97" s="45"/>
      <c r="DD97" s="45"/>
      <c r="DE97" s="45"/>
      <c r="DF97" s="45"/>
      <c r="DG97" s="45"/>
      <c r="DH97" s="45"/>
      <c r="DI97" s="45"/>
      <c r="DJ97" s="45"/>
      <c r="DK97" s="45"/>
      <c r="DL97" s="45"/>
      <c r="DM97" s="45"/>
      <c r="DN97" s="45"/>
      <c r="DO97" s="45"/>
      <c r="DP97" s="45"/>
      <c r="DQ97" s="45"/>
      <c r="DR97" s="45"/>
      <c r="DS97" s="45"/>
      <c r="DT97" s="45"/>
      <c r="DU97" s="45"/>
      <c r="DV97" s="45"/>
      <c r="DW97" s="45"/>
      <c r="DX97" s="45"/>
      <c r="DY97" s="45"/>
      <c r="DZ97" s="45"/>
      <c r="EA97" s="45"/>
      <c r="EB97" s="45"/>
      <c r="EC97" s="45"/>
      <c r="ED97" s="45"/>
      <c r="EE97" s="45"/>
      <c r="EF97" s="45"/>
      <c r="EG97" s="45"/>
      <c r="EH97" s="45"/>
      <c r="EI97" s="45"/>
      <c r="EJ97" s="45"/>
      <c r="EK97" s="45"/>
      <c r="EL97" s="45"/>
      <c r="EM97" s="45"/>
      <c r="EN97" s="45"/>
      <c r="EO97" s="45"/>
      <c r="EP97" s="45"/>
      <c r="EQ97" s="45"/>
      <c r="ER97" s="45"/>
      <c r="ES97" s="45"/>
      <c r="ET97" s="45"/>
      <c r="EU97" s="45"/>
      <c r="EV97" s="45"/>
      <c r="EW97" s="45"/>
      <c r="EX97" s="45"/>
      <c r="EY97" s="45"/>
      <c r="EZ97" s="45"/>
      <c r="FA97" s="45"/>
      <c r="FB97" s="45"/>
      <c r="FC97" s="45"/>
      <c r="FD97" s="45"/>
      <c r="FE97" s="45"/>
      <c r="FF97" s="45"/>
      <c r="FG97" s="45"/>
      <c r="FH97" s="45"/>
      <c r="FI97" s="45"/>
      <c r="FJ97" s="45"/>
      <c r="FK97" s="45"/>
      <c r="FL97" s="45"/>
      <c r="FM97" s="45"/>
      <c r="FN97" s="45"/>
      <c r="FO97" s="45"/>
      <c r="FP97" s="45"/>
      <c r="FQ97" s="45"/>
      <c r="FR97" s="45"/>
      <c r="FS97" s="45"/>
      <c r="FT97" s="45"/>
      <c r="FU97" s="45"/>
      <c r="FV97" s="45"/>
      <c r="FW97" s="45"/>
      <c r="FX97" s="45"/>
      <c r="FY97" s="45"/>
      <c r="FZ97" s="45"/>
      <c r="GA97" s="45"/>
      <c r="GB97" s="45"/>
      <c r="GC97" s="45"/>
      <c r="GD97" s="45"/>
      <c r="GE97" s="45"/>
      <c r="GF97" s="45"/>
      <c r="GG97" s="45"/>
      <c r="GH97" s="45"/>
      <c r="GI97" s="45"/>
      <c r="GJ97" s="45"/>
      <c r="GK97" s="45"/>
      <c r="GL97" s="45"/>
      <c r="GM97" s="45"/>
      <c r="GN97" s="45"/>
      <c r="GO97" s="45"/>
      <c r="GP97" s="45"/>
      <c r="GQ97" s="45"/>
      <c r="GR97" s="45"/>
      <c r="GS97" s="45"/>
      <c r="GT97" s="45"/>
      <c r="GU97" s="45"/>
      <c r="GV97" s="45"/>
      <c r="GW97" s="45"/>
      <c r="GX97" s="45"/>
      <c r="GY97" s="45"/>
      <c r="GZ97" s="45"/>
      <c r="HA97" s="45"/>
      <c r="HB97" s="45"/>
      <c r="HC97" s="45"/>
      <c r="HD97" s="45"/>
      <c r="HE97" s="45"/>
      <c r="HF97" s="45"/>
      <c r="HG97" s="45"/>
      <c r="HH97" s="45"/>
      <c r="HI97" s="45"/>
      <c r="HJ97" s="45"/>
      <c r="HK97" s="45"/>
      <c r="HL97" s="45"/>
      <c r="HM97" s="45"/>
      <c r="HN97" s="45"/>
      <c r="HO97" s="45"/>
      <c r="HP97" s="45"/>
      <c r="HQ97" s="45"/>
      <c r="HR97" s="45"/>
      <c r="HS97" s="45"/>
      <c r="HT97" s="45"/>
      <c r="HU97" s="45"/>
      <c r="HV97" s="45"/>
      <c r="HW97" s="45"/>
      <c r="HX97" s="45"/>
      <c r="HY97" s="45"/>
      <c r="HZ97" s="45"/>
      <c r="IA97" s="45"/>
      <c r="IB97" s="45"/>
      <c r="IC97" s="45"/>
      <c r="ID97" s="45"/>
      <c r="IE97" s="45"/>
      <c r="IF97" s="45"/>
      <c r="IG97" s="45"/>
      <c r="IH97" s="45"/>
      <c r="II97" s="45"/>
      <c r="IJ97" s="45"/>
      <c r="IK97" s="45"/>
      <c r="IL97" s="45"/>
      <c r="IM97" s="45"/>
    </row>
    <row r="98" spans="1:248" s="71" customFormat="1" ht="30">
      <c r="A98" s="65"/>
      <c r="B98" s="66" t="s">
        <v>374</v>
      </c>
      <c r="C98" s="121">
        <f t="shared" ref="C98:G98" si="46">C99+C100</f>
        <v>0</v>
      </c>
      <c r="D98" s="121">
        <f t="shared" si="46"/>
        <v>6168970</v>
      </c>
      <c r="E98" s="121">
        <f t="shared" si="46"/>
        <v>6176380</v>
      </c>
      <c r="F98" s="121">
        <f t="shared" si="46"/>
        <v>6176380</v>
      </c>
      <c r="G98" s="121">
        <f t="shared" si="46"/>
        <v>5445207.1799999997</v>
      </c>
      <c r="H98" s="121">
        <f t="shared" ref="H98" si="47">H99+H100</f>
        <v>0</v>
      </c>
      <c r="I98" s="61"/>
      <c r="J98" s="61"/>
      <c r="K98" s="61"/>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c r="DK98" s="45"/>
      <c r="DL98" s="45"/>
      <c r="DM98" s="45"/>
      <c r="DN98" s="45"/>
      <c r="DO98" s="45"/>
      <c r="DP98" s="45"/>
      <c r="DQ98" s="45"/>
      <c r="DR98" s="45"/>
      <c r="DS98" s="45"/>
      <c r="DT98" s="45"/>
      <c r="DU98" s="45"/>
      <c r="DV98" s="45"/>
      <c r="DW98" s="45"/>
      <c r="DX98" s="45"/>
      <c r="DY98" s="45"/>
      <c r="DZ98" s="45"/>
      <c r="EA98" s="45"/>
      <c r="EB98" s="45"/>
      <c r="EC98" s="45"/>
      <c r="ED98" s="45"/>
      <c r="EE98" s="45"/>
      <c r="EF98" s="45"/>
      <c r="EG98" s="45"/>
      <c r="EH98" s="45"/>
      <c r="EI98" s="45"/>
      <c r="EJ98" s="45"/>
      <c r="EK98" s="45"/>
      <c r="EL98" s="45"/>
      <c r="EM98" s="45"/>
      <c r="EN98" s="45"/>
      <c r="EO98" s="45"/>
      <c r="EP98" s="45"/>
      <c r="EQ98" s="45"/>
      <c r="ER98" s="45"/>
      <c r="ES98" s="45"/>
      <c r="ET98" s="45"/>
      <c r="EU98" s="45"/>
      <c r="EV98" s="45"/>
      <c r="EW98" s="45"/>
      <c r="EX98" s="45"/>
      <c r="EY98" s="45"/>
      <c r="EZ98" s="45"/>
      <c r="FA98" s="45"/>
      <c r="FB98" s="45"/>
      <c r="FC98" s="45"/>
      <c r="FD98" s="45"/>
      <c r="FE98" s="45"/>
      <c r="FF98" s="45"/>
      <c r="FG98" s="45"/>
      <c r="FH98" s="45"/>
      <c r="FI98" s="45"/>
      <c r="FJ98" s="45"/>
      <c r="FK98" s="45"/>
      <c r="FL98" s="45"/>
      <c r="FM98" s="45"/>
      <c r="FN98" s="45"/>
      <c r="FO98" s="45"/>
      <c r="FP98" s="45"/>
      <c r="FQ98" s="45"/>
      <c r="FR98" s="45"/>
      <c r="FS98" s="45"/>
      <c r="FT98" s="45"/>
      <c r="FU98" s="45"/>
      <c r="FV98" s="45"/>
      <c r="FW98" s="45"/>
      <c r="FX98" s="45"/>
      <c r="FY98" s="45"/>
      <c r="FZ98" s="45"/>
      <c r="GA98" s="45"/>
      <c r="GB98" s="45"/>
      <c r="GC98" s="45"/>
      <c r="GD98" s="45"/>
      <c r="GE98" s="45"/>
      <c r="GF98" s="45"/>
      <c r="GG98" s="45"/>
      <c r="GH98" s="45"/>
      <c r="GI98" s="45"/>
      <c r="GJ98" s="45"/>
      <c r="GK98" s="45"/>
      <c r="GL98" s="45"/>
      <c r="GM98" s="45"/>
      <c r="GN98" s="45"/>
      <c r="GO98" s="45"/>
      <c r="GP98" s="45"/>
      <c r="GQ98" s="45"/>
      <c r="GR98" s="45"/>
      <c r="GS98" s="45"/>
      <c r="GT98" s="45"/>
      <c r="GU98" s="45"/>
      <c r="GV98" s="45"/>
      <c r="GW98" s="45"/>
      <c r="GX98" s="45"/>
      <c r="GY98" s="45"/>
      <c r="GZ98" s="45"/>
      <c r="HA98" s="45"/>
      <c r="HB98" s="45"/>
      <c r="HC98" s="45"/>
      <c r="HD98" s="45"/>
      <c r="HE98" s="45"/>
      <c r="HF98" s="45"/>
      <c r="HG98" s="45"/>
      <c r="HH98" s="45"/>
      <c r="HI98" s="45"/>
      <c r="HJ98" s="45"/>
      <c r="HK98" s="45"/>
      <c r="HL98" s="45"/>
      <c r="HM98" s="45"/>
      <c r="HN98" s="45"/>
      <c r="HO98" s="45"/>
      <c r="HP98" s="45"/>
      <c r="HQ98" s="45"/>
      <c r="HR98" s="45"/>
      <c r="HS98" s="45"/>
      <c r="HT98" s="45"/>
      <c r="HU98" s="45"/>
      <c r="HV98" s="45"/>
      <c r="HW98" s="45"/>
      <c r="HX98" s="45"/>
      <c r="HY98" s="45"/>
      <c r="HZ98" s="45"/>
      <c r="IA98" s="45"/>
      <c r="IB98" s="45"/>
      <c r="IC98" s="45"/>
      <c r="ID98" s="45"/>
      <c r="IE98" s="45"/>
      <c r="IF98" s="45"/>
      <c r="IG98" s="45"/>
      <c r="IH98" s="45"/>
      <c r="II98" s="45"/>
      <c r="IJ98" s="45"/>
      <c r="IK98" s="45"/>
      <c r="IL98" s="45"/>
      <c r="IM98" s="45"/>
    </row>
    <row r="99" spans="1:248">
      <c r="A99" s="65"/>
      <c r="B99" s="66" t="s">
        <v>372</v>
      </c>
      <c r="C99" s="121"/>
      <c r="D99" s="60">
        <v>6168970</v>
      </c>
      <c r="E99" s="60">
        <v>6176380</v>
      </c>
      <c r="F99" s="60">
        <v>6176380</v>
      </c>
      <c r="G99" s="96">
        <v>5445207.1799999997</v>
      </c>
      <c r="H99" s="96">
        <f t="shared" ref="H99" si="48">G99-I99</f>
        <v>0</v>
      </c>
      <c r="I99" s="96">
        <v>5445207.1799999997</v>
      </c>
      <c r="J99" s="61"/>
      <c r="K99" s="61"/>
      <c r="L99" s="71"/>
      <c r="IN99" s="71"/>
    </row>
    <row r="100" spans="1:248" ht="60">
      <c r="A100" s="65"/>
      <c r="B100" s="66" t="s">
        <v>370</v>
      </c>
      <c r="C100" s="121"/>
      <c r="D100" s="60"/>
      <c r="E100" s="60"/>
      <c r="F100" s="60"/>
      <c r="G100" s="68"/>
      <c r="H100" s="68"/>
      <c r="I100" s="68"/>
      <c r="J100" s="61"/>
      <c r="K100" s="61"/>
      <c r="L100" s="71"/>
      <c r="IN100" s="71"/>
    </row>
    <row r="101" spans="1:248" ht="60">
      <c r="A101" s="65"/>
      <c r="B101" s="66" t="s">
        <v>375</v>
      </c>
      <c r="C101" s="121"/>
      <c r="D101" s="60">
        <v>201580</v>
      </c>
      <c r="E101" s="60">
        <v>190830</v>
      </c>
      <c r="F101" s="60">
        <v>190830</v>
      </c>
      <c r="G101" s="145">
        <v>166679.81</v>
      </c>
      <c r="H101" s="96">
        <f t="shared" ref="H101:H105" si="49">G101-I101</f>
        <v>0</v>
      </c>
      <c r="I101" s="145">
        <v>166679.81</v>
      </c>
      <c r="J101" s="61"/>
      <c r="K101" s="61"/>
      <c r="L101" s="71"/>
      <c r="IN101" s="71"/>
    </row>
    <row r="102" spans="1:248" ht="45">
      <c r="A102" s="65"/>
      <c r="B102" s="66" t="s">
        <v>376</v>
      </c>
      <c r="C102" s="121"/>
      <c r="D102" s="60">
        <v>154800</v>
      </c>
      <c r="E102" s="60">
        <v>163000</v>
      </c>
      <c r="F102" s="60">
        <v>156520</v>
      </c>
      <c r="G102" s="96">
        <v>152661.78</v>
      </c>
      <c r="H102" s="96">
        <f t="shared" si="49"/>
        <v>39063.929999999993</v>
      </c>
      <c r="I102" s="145">
        <v>113597.85</v>
      </c>
      <c r="J102" s="61"/>
      <c r="K102" s="61"/>
      <c r="L102" s="71"/>
      <c r="IN102" s="71"/>
    </row>
    <row r="103" spans="1:248" s="62" customFormat="1" ht="16.5" customHeight="1">
      <c r="A103" s="65"/>
      <c r="B103" s="66" t="s">
        <v>377</v>
      </c>
      <c r="C103" s="121"/>
      <c r="D103" s="60">
        <v>7000</v>
      </c>
      <c r="E103" s="60">
        <v>7000</v>
      </c>
      <c r="F103" s="60">
        <v>4000</v>
      </c>
      <c r="G103" s="96">
        <v>3417.22</v>
      </c>
      <c r="H103" s="96">
        <f t="shared" si="49"/>
        <v>0</v>
      </c>
      <c r="I103" s="96">
        <v>3417.22</v>
      </c>
      <c r="J103" s="61"/>
      <c r="K103" s="61"/>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5"/>
      <c r="DF103" s="45"/>
      <c r="DG103" s="45"/>
      <c r="DH103" s="45"/>
      <c r="DI103" s="45"/>
      <c r="DJ103" s="45"/>
      <c r="DK103" s="45"/>
      <c r="DL103" s="45"/>
      <c r="DM103" s="45"/>
      <c r="DN103" s="45"/>
      <c r="DO103" s="45"/>
      <c r="DP103" s="45"/>
      <c r="DQ103" s="45"/>
      <c r="DR103" s="45"/>
      <c r="DS103" s="45"/>
      <c r="DT103" s="45"/>
      <c r="DU103" s="45"/>
      <c r="DV103" s="45"/>
      <c r="DW103" s="45"/>
      <c r="DX103" s="45"/>
      <c r="DY103" s="45"/>
      <c r="DZ103" s="45"/>
      <c r="EA103" s="45"/>
      <c r="EB103" s="45"/>
      <c r="EC103" s="45"/>
      <c r="ED103" s="45"/>
      <c r="EE103" s="45"/>
      <c r="EF103" s="45"/>
      <c r="EG103" s="45"/>
      <c r="EH103" s="45"/>
      <c r="EI103" s="45"/>
      <c r="EJ103" s="45"/>
      <c r="EK103" s="45"/>
      <c r="EL103" s="45"/>
      <c r="EM103" s="45"/>
      <c r="EN103" s="45"/>
      <c r="EO103" s="45"/>
      <c r="EP103" s="45"/>
      <c r="EQ103" s="45"/>
      <c r="ER103" s="45"/>
      <c r="ES103" s="45"/>
      <c r="ET103" s="45"/>
      <c r="EU103" s="45"/>
      <c r="EV103" s="45"/>
      <c r="EW103" s="45"/>
      <c r="EX103" s="45"/>
      <c r="EY103" s="45"/>
      <c r="EZ103" s="45"/>
      <c r="FA103" s="45"/>
      <c r="FB103" s="45"/>
      <c r="FC103" s="45"/>
      <c r="FD103" s="45"/>
      <c r="FE103" s="45"/>
      <c r="FF103" s="45"/>
      <c r="FG103" s="45"/>
      <c r="FH103" s="45"/>
      <c r="FI103" s="45"/>
      <c r="FJ103" s="45"/>
      <c r="FK103" s="45"/>
      <c r="FL103" s="45"/>
      <c r="FM103" s="45"/>
      <c r="FN103" s="45"/>
      <c r="FO103" s="45"/>
      <c r="FP103" s="45"/>
      <c r="FQ103" s="45"/>
      <c r="FR103" s="45"/>
      <c r="FS103" s="45"/>
      <c r="FT103" s="45"/>
      <c r="FU103" s="45"/>
      <c r="FV103" s="45"/>
      <c r="FW103" s="45"/>
      <c r="FX103" s="45"/>
      <c r="FY103" s="45"/>
      <c r="FZ103" s="45"/>
      <c r="GA103" s="45"/>
      <c r="GB103" s="45"/>
      <c r="GC103" s="45"/>
      <c r="GD103" s="45"/>
      <c r="GE103" s="45"/>
      <c r="GF103" s="45"/>
      <c r="GG103" s="45"/>
      <c r="GH103" s="45"/>
      <c r="GI103" s="45"/>
      <c r="GJ103" s="45"/>
      <c r="GK103" s="45"/>
      <c r="GL103" s="45"/>
      <c r="GM103" s="45"/>
      <c r="GN103" s="45"/>
      <c r="GO103" s="45"/>
      <c r="GP103" s="45"/>
      <c r="GQ103" s="45"/>
      <c r="GR103" s="45"/>
      <c r="GS103" s="45"/>
      <c r="GT103" s="45"/>
      <c r="GU103" s="45"/>
      <c r="GV103" s="45"/>
      <c r="GW103" s="45"/>
      <c r="GX103" s="45"/>
      <c r="GY103" s="45"/>
      <c r="GZ103" s="45"/>
      <c r="HA103" s="45"/>
      <c r="HB103" s="45"/>
      <c r="HC103" s="45"/>
      <c r="HD103" s="45"/>
      <c r="HE103" s="45"/>
      <c r="HF103" s="45"/>
      <c r="HG103" s="45"/>
      <c r="HH103" s="45"/>
      <c r="HI103" s="45"/>
      <c r="HJ103" s="45"/>
      <c r="HK103" s="45"/>
      <c r="HL103" s="45"/>
      <c r="HM103" s="45"/>
      <c r="HN103" s="45"/>
      <c r="HO103" s="45"/>
      <c r="HP103" s="45"/>
      <c r="HQ103" s="45"/>
      <c r="HR103" s="45"/>
      <c r="HS103" s="45"/>
      <c r="HT103" s="45"/>
      <c r="HU103" s="45"/>
      <c r="HV103" s="45"/>
      <c r="HW103" s="45"/>
      <c r="HX103" s="45"/>
      <c r="HY103" s="45"/>
      <c r="HZ103" s="45"/>
      <c r="IA103" s="45"/>
      <c r="IB103" s="45"/>
      <c r="IC103" s="45"/>
      <c r="ID103" s="45"/>
      <c r="IE103" s="45"/>
      <c r="IF103" s="45"/>
      <c r="IG103" s="45"/>
      <c r="IH103" s="45"/>
      <c r="II103" s="45"/>
      <c r="IJ103" s="45"/>
      <c r="IK103" s="45"/>
      <c r="IL103" s="45"/>
      <c r="IM103" s="45"/>
      <c r="IN103" s="71"/>
    </row>
    <row r="104" spans="1:248" ht="45">
      <c r="A104" s="65"/>
      <c r="B104" s="66" t="s">
        <v>378</v>
      </c>
      <c r="C104" s="121"/>
      <c r="D104" s="60">
        <v>763000</v>
      </c>
      <c r="E104" s="60">
        <v>760000</v>
      </c>
      <c r="F104" s="60">
        <v>617890</v>
      </c>
      <c r="G104" s="96">
        <v>567140</v>
      </c>
      <c r="H104" s="96">
        <f t="shared" si="49"/>
        <v>97059.599999999977</v>
      </c>
      <c r="I104" s="145">
        <v>470080.4</v>
      </c>
      <c r="J104" s="61"/>
      <c r="K104" s="61"/>
      <c r="IN104" s="71"/>
    </row>
    <row r="105" spans="1:248">
      <c r="A105" s="65"/>
      <c r="B105" s="69" t="s">
        <v>361</v>
      </c>
      <c r="C105" s="121"/>
      <c r="D105" s="60"/>
      <c r="E105" s="60"/>
      <c r="F105" s="60"/>
      <c r="G105" s="96">
        <v>-9410.17</v>
      </c>
      <c r="H105" s="96">
        <f t="shared" si="49"/>
        <v>-492.10000000000036</v>
      </c>
      <c r="I105" s="145">
        <v>-8918.07</v>
      </c>
      <c r="J105" s="61"/>
      <c r="K105" s="61"/>
    </row>
    <row r="106" spans="1:248" ht="30">
      <c r="A106" s="128" t="s">
        <v>379</v>
      </c>
      <c r="B106" s="63" t="s">
        <v>380</v>
      </c>
      <c r="C106" s="121">
        <f t="shared" ref="C106:I106" si="50">C107+C110+C113+C116+C119+C122+C128+C125+C131</f>
        <v>0</v>
      </c>
      <c r="D106" s="121">
        <f t="shared" si="50"/>
        <v>38570710</v>
      </c>
      <c r="E106" s="121">
        <f t="shared" si="50"/>
        <v>44186040</v>
      </c>
      <c r="F106" s="121">
        <f t="shared" si="50"/>
        <v>44186040</v>
      </c>
      <c r="G106" s="121">
        <f t="shared" si="50"/>
        <v>39168839.469999999</v>
      </c>
      <c r="H106" s="121">
        <f t="shared" si="50"/>
        <v>4771841.2200000007</v>
      </c>
      <c r="I106" s="150">
        <f t="shared" si="50"/>
        <v>34396998.25</v>
      </c>
      <c r="J106" s="61"/>
      <c r="K106" s="61"/>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c r="EO106" s="62"/>
      <c r="EP106" s="62"/>
      <c r="EQ106" s="62"/>
      <c r="ER106" s="62"/>
      <c r="ES106" s="62"/>
      <c r="ET106" s="62"/>
      <c r="EU106" s="62"/>
      <c r="EV106" s="62"/>
      <c r="EW106" s="62"/>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62"/>
      <c r="HC106" s="62"/>
      <c r="HD106" s="62"/>
      <c r="HE106" s="62"/>
      <c r="HF106" s="62"/>
      <c r="HG106" s="62"/>
      <c r="HH106" s="62"/>
      <c r="HI106" s="62"/>
      <c r="HJ106" s="62"/>
      <c r="HK106" s="62"/>
      <c r="HL106" s="62"/>
      <c r="HM106" s="62"/>
      <c r="HN106" s="62"/>
      <c r="HO106" s="62"/>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row>
    <row r="107" spans="1:248" ht="16.5" customHeight="1">
      <c r="A107" s="65"/>
      <c r="B107" s="66" t="s">
        <v>381</v>
      </c>
      <c r="C107" s="121">
        <f t="shared" ref="C107:I107" si="51">C108+C109</f>
        <v>0</v>
      </c>
      <c r="D107" s="121">
        <f t="shared" si="51"/>
        <v>2678010</v>
      </c>
      <c r="E107" s="121">
        <f t="shared" si="51"/>
        <v>2315150</v>
      </c>
      <c r="F107" s="121">
        <f t="shared" si="51"/>
        <v>2315150</v>
      </c>
      <c r="G107" s="121">
        <f t="shared" si="51"/>
        <v>1867240</v>
      </c>
      <c r="H107" s="121">
        <f t="shared" si="51"/>
        <v>316654.90999999992</v>
      </c>
      <c r="I107" s="150">
        <f t="shared" si="51"/>
        <v>1550585.09</v>
      </c>
      <c r="J107" s="61"/>
      <c r="K107" s="61"/>
      <c r="L107" s="62"/>
    </row>
    <row r="108" spans="1:248">
      <c r="A108" s="65"/>
      <c r="B108" s="66" t="s">
        <v>368</v>
      </c>
      <c r="C108" s="121"/>
      <c r="D108" s="60">
        <v>2678010</v>
      </c>
      <c r="E108" s="60">
        <v>2315150</v>
      </c>
      <c r="F108" s="60">
        <v>2315150</v>
      </c>
      <c r="G108" s="96">
        <v>1867240</v>
      </c>
      <c r="H108" s="96">
        <f t="shared" ref="H108" si="52">G108-I108</f>
        <v>316654.90999999992</v>
      </c>
      <c r="I108" s="145">
        <v>1550585.09</v>
      </c>
      <c r="J108" s="61"/>
      <c r="K108" s="61"/>
      <c r="L108" s="62"/>
    </row>
    <row r="109" spans="1:248" ht="60">
      <c r="A109" s="65"/>
      <c r="B109" s="66" t="s">
        <v>370</v>
      </c>
      <c r="C109" s="121"/>
      <c r="D109" s="60"/>
      <c r="E109" s="60"/>
      <c r="F109" s="60"/>
      <c r="G109" s="68"/>
      <c r="H109" s="68"/>
      <c r="I109" s="145"/>
      <c r="J109" s="61"/>
      <c r="K109" s="61"/>
      <c r="L109" s="62"/>
    </row>
    <row r="110" spans="1:248" ht="16.5" customHeight="1">
      <c r="A110" s="65"/>
      <c r="B110" s="66" t="s">
        <v>382</v>
      </c>
      <c r="C110" s="121">
        <f t="shared" ref="C110:I110" si="53">C111+C112</f>
        <v>0</v>
      </c>
      <c r="D110" s="121">
        <f t="shared" si="53"/>
        <v>0</v>
      </c>
      <c r="E110" s="121">
        <f t="shared" si="53"/>
        <v>0</v>
      </c>
      <c r="F110" s="121">
        <f t="shared" si="53"/>
        <v>0</v>
      </c>
      <c r="G110" s="121">
        <f t="shared" si="53"/>
        <v>0</v>
      </c>
      <c r="H110" s="121">
        <f t="shared" si="53"/>
        <v>0</v>
      </c>
      <c r="I110" s="150">
        <f t="shared" si="53"/>
        <v>0</v>
      </c>
      <c r="J110" s="61"/>
      <c r="K110" s="61"/>
    </row>
    <row r="111" spans="1:248">
      <c r="A111" s="65"/>
      <c r="B111" s="66" t="s">
        <v>368</v>
      </c>
      <c r="C111" s="121"/>
      <c r="D111" s="60"/>
      <c r="E111" s="60"/>
      <c r="F111" s="60"/>
      <c r="G111" s="68"/>
      <c r="H111" s="68"/>
      <c r="I111" s="145"/>
      <c r="J111" s="61"/>
      <c r="K111" s="61"/>
    </row>
    <row r="112" spans="1:248" ht="60">
      <c r="A112" s="65"/>
      <c r="B112" s="66" t="s">
        <v>370</v>
      </c>
      <c r="C112" s="121"/>
      <c r="D112" s="60"/>
      <c r="E112" s="60"/>
      <c r="F112" s="60"/>
      <c r="G112" s="68"/>
      <c r="H112" s="68"/>
      <c r="I112" s="145"/>
      <c r="J112" s="61"/>
      <c r="K112" s="61"/>
    </row>
    <row r="113" spans="1:248">
      <c r="A113" s="65"/>
      <c r="B113" s="66" t="s">
        <v>383</v>
      </c>
      <c r="C113" s="121">
        <f t="shared" ref="C113:I113" si="54">C114+C115</f>
        <v>0</v>
      </c>
      <c r="D113" s="121">
        <f t="shared" si="54"/>
        <v>723600</v>
      </c>
      <c r="E113" s="121">
        <f t="shared" si="54"/>
        <v>1041160</v>
      </c>
      <c r="F113" s="121">
        <f t="shared" si="54"/>
        <v>1041160</v>
      </c>
      <c r="G113" s="121">
        <f t="shared" si="54"/>
        <v>928140</v>
      </c>
      <c r="H113" s="121">
        <f t="shared" si="54"/>
        <v>80038.13</v>
      </c>
      <c r="I113" s="150">
        <f t="shared" si="54"/>
        <v>848101.87</v>
      </c>
      <c r="J113" s="61"/>
      <c r="K113" s="61"/>
      <c r="IN113" s="62"/>
    </row>
    <row r="114" spans="1:248">
      <c r="A114" s="65"/>
      <c r="B114" s="66" t="s">
        <v>368</v>
      </c>
      <c r="C114" s="121"/>
      <c r="D114" s="60">
        <v>723600</v>
      </c>
      <c r="E114" s="60">
        <v>1041160</v>
      </c>
      <c r="F114" s="60">
        <v>1041160</v>
      </c>
      <c r="G114" s="96">
        <v>928140</v>
      </c>
      <c r="H114" s="96">
        <f t="shared" ref="H114" si="55">G114-I114</f>
        <v>80038.13</v>
      </c>
      <c r="I114" s="145">
        <v>848101.87</v>
      </c>
      <c r="J114" s="61"/>
      <c r="K114" s="61"/>
      <c r="IN114" s="62"/>
    </row>
    <row r="115" spans="1:248" ht="60">
      <c r="A115" s="65"/>
      <c r="B115" s="66" t="s">
        <v>370</v>
      </c>
      <c r="C115" s="121"/>
      <c r="D115" s="60"/>
      <c r="E115" s="60"/>
      <c r="F115" s="60"/>
      <c r="G115" s="68"/>
      <c r="H115" s="68"/>
      <c r="I115" s="145"/>
      <c r="J115" s="61"/>
      <c r="K115" s="61"/>
      <c r="IN115" s="62"/>
    </row>
    <row r="116" spans="1:248" ht="36" customHeight="1">
      <c r="A116" s="58"/>
      <c r="B116" s="66" t="s">
        <v>384</v>
      </c>
      <c r="C116" s="121">
        <f t="shared" ref="C116:I116" si="56">C117+C118</f>
        <v>0</v>
      </c>
      <c r="D116" s="121">
        <f t="shared" si="56"/>
        <v>14753980</v>
      </c>
      <c r="E116" s="121">
        <f t="shared" si="56"/>
        <v>18205430</v>
      </c>
      <c r="F116" s="121">
        <f t="shared" si="56"/>
        <v>18205430</v>
      </c>
      <c r="G116" s="121">
        <f t="shared" si="56"/>
        <v>15970240</v>
      </c>
      <c r="H116" s="121">
        <f t="shared" si="56"/>
        <v>1605020</v>
      </c>
      <c r="I116" s="150">
        <f t="shared" si="56"/>
        <v>14365220</v>
      </c>
      <c r="J116" s="61"/>
      <c r="K116" s="61"/>
    </row>
    <row r="117" spans="1:248">
      <c r="A117" s="65"/>
      <c r="B117" s="66" t="s">
        <v>368</v>
      </c>
      <c r="C117" s="121"/>
      <c r="D117" s="60">
        <v>14753980</v>
      </c>
      <c r="E117" s="60">
        <v>18205430</v>
      </c>
      <c r="F117" s="60">
        <v>18205430</v>
      </c>
      <c r="G117" s="96">
        <v>15970240</v>
      </c>
      <c r="H117" s="96">
        <f t="shared" ref="H117" si="57">G117-I117</f>
        <v>1605020</v>
      </c>
      <c r="I117" s="145">
        <v>14365220</v>
      </c>
      <c r="J117" s="61"/>
      <c r="K117" s="61"/>
    </row>
    <row r="118" spans="1:248" ht="60">
      <c r="A118" s="65"/>
      <c r="B118" s="66" t="s">
        <v>370</v>
      </c>
      <c r="C118" s="121"/>
      <c r="D118" s="60"/>
      <c r="E118" s="60"/>
      <c r="F118" s="60"/>
      <c r="G118" s="68"/>
      <c r="H118" s="68"/>
      <c r="I118" s="145"/>
      <c r="J118" s="61"/>
      <c r="K118" s="61"/>
    </row>
    <row r="119" spans="1:248" ht="16.5" customHeight="1">
      <c r="A119" s="65"/>
      <c r="B119" s="81" t="s">
        <v>385</v>
      </c>
      <c r="C119" s="121">
        <f t="shared" ref="C119:I119" si="58">C120+C121</f>
        <v>0</v>
      </c>
      <c r="D119" s="121">
        <f t="shared" si="58"/>
        <v>0</v>
      </c>
      <c r="E119" s="121">
        <f t="shared" si="58"/>
        <v>0</v>
      </c>
      <c r="F119" s="121">
        <f t="shared" si="58"/>
        <v>0</v>
      </c>
      <c r="G119" s="121">
        <f t="shared" si="58"/>
        <v>0</v>
      </c>
      <c r="H119" s="121">
        <f t="shared" si="58"/>
        <v>0</v>
      </c>
      <c r="I119" s="150">
        <f t="shared" si="58"/>
        <v>0</v>
      </c>
      <c r="J119" s="61"/>
      <c r="K119" s="61"/>
    </row>
    <row r="120" spans="1:248">
      <c r="A120" s="65"/>
      <c r="B120" s="81" t="s">
        <v>368</v>
      </c>
      <c r="C120" s="121"/>
      <c r="D120" s="60"/>
      <c r="E120" s="60"/>
      <c r="F120" s="60"/>
      <c r="G120" s="68"/>
      <c r="H120" s="68"/>
      <c r="I120" s="145"/>
      <c r="J120" s="61"/>
      <c r="K120" s="61"/>
    </row>
    <row r="121" spans="1:248" ht="60">
      <c r="A121" s="65"/>
      <c r="B121" s="81" t="s">
        <v>370</v>
      </c>
      <c r="C121" s="121"/>
      <c r="D121" s="60"/>
      <c r="E121" s="60"/>
      <c r="F121" s="60"/>
      <c r="G121" s="68"/>
      <c r="H121" s="68"/>
      <c r="I121" s="145"/>
      <c r="J121" s="61"/>
      <c r="K121" s="61"/>
    </row>
    <row r="122" spans="1:248" ht="30">
      <c r="A122" s="65"/>
      <c r="B122" s="66" t="s">
        <v>386</v>
      </c>
      <c r="C122" s="121">
        <f t="shared" ref="C122:I122" si="59">C123+C124</f>
        <v>0</v>
      </c>
      <c r="D122" s="121">
        <f t="shared" si="59"/>
        <v>220130</v>
      </c>
      <c r="E122" s="121">
        <f t="shared" si="59"/>
        <v>229310</v>
      </c>
      <c r="F122" s="121">
        <f t="shared" si="59"/>
        <v>229310</v>
      </c>
      <c r="G122" s="121">
        <f t="shared" si="59"/>
        <v>208910</v>
      </c>
      <c r="H122" s="121">
        <f t="shared" si="59"/>
        <v>23558.359999999986</v>
      </c>
      <c r="I122" s="150">
        <f t="shared" si="59"/>
        <v>185351.64</v>
      </c>
      <c r="J122" s="61"/>
      <c r="K122" s="61"/>
    </row>
    <row r="123" spans="1:248" ht="16.5" customHeight="1">
      <c r="A123" s="65"/>
      <c r="B123" s="66" t="s">
        <v>368</v>
      </c>
      <c r="C123" s="121"/>
      <c r="D123" s="60">
        <v>220130</v>
      </c>
      <c r="E123" s="60">
        <v>229310</v>
      </c>
      <c r="F123" s="60">
        <v>229310</v>
      </c>
      <c r="G123" s="96">
        <v>208910</v>
      </c>
      <c r="H123" s="96">
        <f t="shared" ref="H123" si="60">G123-I123</f>
        <v>23558.359999999986</v>
      </c>
      <c r="I123" s="145">
        <v>185351.64</v>
      </c>
      <c r="J123" s="61"/>
      <c r="K123" s="61"/>
    </row>
    <row r="124" spans="1:248" ht="60">
      <c r="A124" s="65"/>
      <c r="B124" s="66" t="s">
        <v>370</v>
      </c>
      <c r="C124" s="121"/>
      <c r="D124" s="60"/>
      <c r="E124" s="60"/>
      <c r="F124" s="60"/>
      <c r="G124" s="68"/>
      <c r="H124" s="68"/>
      <c r="I124" s="145"/>
      <c r="J124" s="61"/>
      <c r="K124" s="61"/>
    </row>
    <row r="125" spans="1:248" s="62" customFormat="1">
      <c r="A125" s="65"/>
      <c r="B125" s="82" t="s">
        <v>387</v>
      </c>
      <c r="C125" s="121">
        <f t="shared" ref="C125:I125" si="61">C126+C127</f>
        <v>0</v>
      </c>
      <c r="D125" s="121">
        <f t="shared" si="61"/>
        <v>0</v>
      </c>
      <c r="E125" s="121">
        <f t="shared" si="61"/>
        <v>0</v>
      </c>
      <c r="F125" s="121">
        <f t="shared" si="61"/>
        <v>0</v>
      </c>
      <c r="G125" s="121">
        <f t="shared" si="61"/>
        <v>0</v>
      </c>
      <c r="H125" s="121">
        <f t="shared" si="61"/>
        <v>0</v>
      </c>
      <c r="I125" s="150">
        <f t="shared" si="61"/>
        <v>0</v>
      </c>
      <c r="J125" s="61"/>
      <c r="K125" s="61"/>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c r="BG125" s="45"/>
      <c r="BH125" s="45"/>
      <c r="BI125" s="45"/>
      <c r="BJ125" s="45"/>
      <c r="BK125" s="45"/>
      <c r="BL125" s="45"/>
      <c r="BM125" s="45"/>
      <c r="BN125" s="45"/>
      <c r="BO125" s="45"/>
      <c r="BP125" s="45"/>
      <c r="BQ125" s="45"/>
      <c r="BR125" s="45"/>
      <c r="BS125" s="45"/>
      <c r="BT125" s="45"/>
      <c r="BU125" s="45"/>
      <c r="BV125" s="45"/>
      <c r="BW125" s="45"/>
      <c r="BX125" s="45"/>
      <c r="BY125" s="45"/>
      <c r="BZ125" s="45"/>
      <c r="CA125" s="45"/>
      <c r="CB125" s="45"/>
      <c r="CC125" s="45"/>
      <c r="CD125" s="45"/>
      <c r="CE125" s="45"/>
      <c r="CF125" s="45"/>
      <c r="CG125" s="45"/>
      <c r="CH125" s="45"/>
      <c r="CI125" s="45"/>
      <c r="CJ125" s="45"/>
      <c r="CK125" s="45"/>
      <c r="CL125" s="45"/>
      <c r="CM125" s="45"/>
      <c r="CN125" s="45"/>
      <c r="CO125" s="45"/>
      <c r="CP125" s="45"/>
      <c r="CQ125" s="45"/>
      <c r="CR125" s="45"/>
      <c r="CS125" s="45"/>
      <c r="CT125" s="45"/>
      <c r="CU125" s="45"/>
      <c r="CV125" s="45"/>
      <c r="CW125" s="45"/>
      <c r="CX125" s="45"/>
      <c r="CY125" s="45"/>
      <c r="CZ125" s="45"/>
      <c r="DA125" s="45"/>
      <c r="DB125" s="45"/>
      <c r="DC125" s="45"/>
      <c r="DD125" s="45"/>
      <c r="DE125" s="45"/>
      <c r="DF125" s="45"/>
      <c r="DG125" s="45"/>
      <c r="DH125" s="45"/>
      <c r="DI125" s="45"/>
      <c r="DJ125" s="45"/>
      <c r="DK125" s="45"/>
      <c r="DL125" s="45"/>
      <c r="DM125" s="45"/>
      <c r="DN125" s="45"/>
      <c r="DO125" s="45"/>
      <c r="DP125" s="45"/>
      <c r="DQ125" s="45"/>
      <c r="DR125" s="45"/>
      <c r="DS125" s="45"/>
      <c r="DT125" s="45"/>
      <c r="DU125" s="45"/>
      <c r="DV125" s="45"/>
      <c r="DW125" s="45"/>
      <c r="DX125" s="45"/>
      <c r="DY125" s="45"/>
      <c r="DZ125" s="45"/>
      <c r="EA125" s="45"/>
      <c r="EB125" s="45"/>
      <c r="EC125" s="45"/>
      <c r="ED125" s="45"/>
      <c r="EE125" s="45"/>
      <c r="EF125" s="45"/>
      <c r="EG125" s="45"/>
      <c r="EH125" s="45"/>
      <c r="EI125" s="45"/>
      <c r="EJ125" s="45"/>
      <c r="EK125" s="45"/>
      <c r="EL125" s="45"/>
      <c r="EM125" s="45"/>
      <c r="EN125" s="45"/>
      <c r="EO125" s="45"/>
      <c r="EP125" s="45"/>
      <c r="EQ125" s="45"/>
      <c r="ER125" s="45"/>
      <c r="ES125" s="45"/>
      <c r="ET125" s="45"/>
      <c r="EU125" s="45"/>
      <c r="EV125" s="45"/>
      <c r="EW125" s="45"/>
      <c r="EX125" s="45"/>
      <c r="EY125" s="45"/>
      <c r="EZ125" s="45"/>
      <c r="FA125" s="45"/>
      <c r="FB125" s="45"/>
      <c r="FC125" s="45"/>
      <c r="FD125" s="45"/>
      <c r="FE125" s="45"/>
      <c r="FF125" s="45"/>
      <c r="FG125" s="45"/>
      <c r="FH125" s="45"/>
      <c r="FI125" s="45"/>
      <c r="FJ125" s="45"/>
      <c r="FK125" s="45"/>
      <c r="FL125" s="45"/>
      <c r="FM125" s="45"/>
      <c r="FN125" s="45"/>
      <c r="FO125" s="45"/>
      <c r="FP125" s="45"/>
      <c r="FQ125" s="45"/>
      <c r="FR125" s="45"/>
      <c r="FS125" s="45"/>
      <c r="FT125" s="45"/>
      <c r="FU125" s="45"/>
      <c r="FV125" s="45"/>
      <c r="FW125" s="45"/>
      <c r="FX125" s="45"/>
      <c r="FY125" s="45"/>
      <c r="FZ125" s="45"/>
      <c r="GA125" s="45"/>
      <c r="GB125" s="45"/>
      <c r="GC125" s="45"/>
      <c r="GD125" s="45"/>
      <c r="GE125" s="45"/>
      <c r="GF125" s="45"/>
      <c r="GG125" s="45"/>
      <c r="GH125" s="45"/>
      <c r="GI125" s="45"/>
      <c r="GJ125" s="45"/>
      <c r="GK125" s="45"/>
      <c r="GL125" s="45"/>
      <c r="GM125" s="45"/>
      <c r="GN125" s="45"/>
      <c r="GO125" s="45"/>
      <c r="GP125" s="45"/>
      <c r="GQ125" s="45"/>
      <c r="GR125" s="45"/>
      <c r="GS125" s="45"/>
      <c r="GT125" s="45"/>
      <c r="GU125" s="45"/>
      <c r="GV125" s="45"/>
      <c r="GW125" s="45"/>
      <c r="GX125" s="45"/>
      <c r="GY125" s="45"/>
      <c r="GZ125" s="45"/>
      <c r="HA125" s="45"/>
      <c r="HB125" s="45"/>
      <c r="HC125" s="45"/>
      <c r="HD125" s="45"/>
      <c r="HE125" s="45"/>
      <c r="HF125" s="45"/>
      <c r="HG125" s="45"/>
      <c r="HH125" s="45"/>
      <c r="HI125" s="45"/>
      <c r="HJ125" s="45"/>
      <c r="HK125" s="45"/>
      <c r="HL125" s="45"/>
      <c r="HM125" s="45"/>
      <c r="HN125" s="45"/>
      <c r="HO125" s="45"/>
      <c r="HP125" s="45"/>
      <c r="HQ125" s="45"/>
      <c r="HR125" s="45"/>
      <c r="HS125" s="45"/>
      <c r="HT125" s="45"/>
      <c r="HU125" s="45"/>
      <c r="HV125" s="45"/>
      <c r="HW125" s="45"/>
      <c r="HX125" s="45"/>
      <c r="HY125" s="45"/>
      <c r="HZ125" s="45"/>
      <c r="IA125" s="45"/>
      <c r="IB125" s="45"/>
      <c r="IC125" s="45"/>
      <c r="ID125" s="45"/>
      <c r="IE125" s="45"/>
      <c r="IF125" s="45"/>
      <c r="IG125" s="45"/>
      <c r="IH125" s="45"/>
      <c r="II125" s="45"/>
      <c r="IJ125" s="45"/>
      <c r="IK125" s="45"/>
      <c r="IL125" s="45"/>
      <c r="IM125" s="45"/>
      <c r="IN125" s="45"/>
    </row>
    <row r="126" spans="1:248" s="62" customFormat="1">
      <c r="A126" s="65"/>
      <c r="B126" s="82" t="s">
        <v>368</v>
      </c>
      <c r="C126" s="121"/>
      <c r="D126" s="60"/>
      <c r="E126" s="60"/>
      <c r="F126" s="60"/>
      <c r="G126" s="68"/>
      <c r="H126" s="68"/>
      <c r="I126" s="145"/>
      <c r="J126" s="61"/>
      <c r="K126" s="61"/>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45"/>
      <c r="BG126" s="45"/>
      <c r="BH126" s="45"/>
      <c r="BI126" s="45"/>
      <c r="BJ126" s="45"/>
      <c r="BK126" s="45"/>
      <c r="BL126" s="45"/>
      <c r="BM126" s="45"/>
      <c r="BN126" s="45"/>
      <c r="BO126" s="45"/>
      <c r="BP126" s="45"/>
      <c r="BQ126" s="45"/>
      <c r="BR126" s="45"/>
      <c r="BS126" s="45"/>
      <c r="BT126" s="45"/>
      <c r="BU126" s="45"/>
      <c r="BV126" s="45"/>
      <c r="BW126" s="45"/>
      <c r="BX126" s="45"/>
      <c r="BY126" s="45"/>
      <c r="BZ126" s="45"/>
      <c r="CA126" s="45"/>
      <c r="CB126" s="45"/>
      <c r="CC126" s="45"/>
      <c r="CD126" s="45"/>
      <c r="CE126" s="45"/>
      <c r="CF126" s="45"/>
      <c r="CG126" s="45"/>
      <c r="CH126" s="45"/>
      <c r="CI126" s="45"/>
      <c r="CJ126" s="45"/>
      <c r="CK126" s="45"/>
      <c r="CL126" s="45"/>
      <c r="CM126" s="45"/>
      <c r="CN126" s="45"/>
      <c r="CO126" s="45"/>
      <c r="CP126" s="45"/>
      <c r="CQ126" s="45"/>
      <c r="CR126" s="45"/>
      <c r="CS126" s="45"/>
      <c r="CT126" s="45"/>
      <c r="CU126" s="45"/>
      <c r="CV126" s="45"/>
      <c r="CW126" s="45"/>
      <c r="CX126" s="45"/>
      <c r="CY126" s="45"/>
      <c r="CZ126" s="45"/>
      <c r="DA126" s="45"/>
      <c r="DB126" s="45"/>
      <c r="DC126" s="45"/>
      <c r="DD126" s="45"/>
      <c r="DE126" s="45"/>
      <c r="DF126" s="45"/>
      <c r="DG126" s="45"/>
      <c r="DH126" s="45"/>
      <c r="DI126" s="45"/>
      <c r="DJ126" s="45"/>
      <c r="DK126" s="45"/>
      <c r="DL126" s="45"/>
      <c r="DM126" s="45"/>
      <c r="DN126" s="45"/>
      <c r="DO126" s="45"/>
      <c r="DP126" s="45"/>
      <c r="DQ126" s="45"/>
      <c r="DR126" s="45"/>
      <c r="DS126" s="45"/>
      <c r="DT126" s="45"/>
      <c r="DU126" s="45"/>
      <c r="DV126" s="45"/>
      <c r="DW126" s="45"/>
      <c r="DX126" s="45"/>
      <c r="DY126" s="45"/>
      <c r="DZ126" s="45"/>
      <c r="EA126" s="45"/>
      <c r="EB126" s="45"/>
      <c r="EC126" s="45"/>
      <c r="ED126" s="45"/>
      <c r="EE126" s="45"/>
      <c r="EF126" s="45"/>
      <c r="EG126" s="45"/>
      <c r="EH126" s="45"/>
      <c r="EI126" s="45"/>
      <c r="EJ126" s="45"/>
      <c r="EK126" s="45"/>
      <c r="EL126" s="45"/>
      <c r="EM126" s="45"/>
      <c r="EN126" s="45"/>
      <c r="EO126" s="45"/>
      <c r="EP126" s="45"/>
      <c r="EQ126" s="45"/>
      <c r="ER126" s="45"/>
      <c r="ES126" s="45"/>
      <c r="ET126" s="45"/>
      <c r="EU126" s="45"/>
      <c r="EV126" s="45"/>
      <c r="EW126" s="45"/>
      <c r="EX126" s="45"/>
      <c r="EY126" s="45"/>
      <c r="EZ126" s="45"/>
      <c r="FA126" s="45"/>
      <c r="FB126" s="45"/>
      <c r="FC126" s="45"/>
      <c r="FD126" s="45"/>
      <c r="FE126" s="45"/>
      <c r="FF126" s="45"/>
      <c r="FG126" s="45"/>
      <c r="FH126" s="45"/>
      <c r="FI126" s="45"/>
      <c r="FJ126" s="45"/>
      <c r="FK126" s="45"/>
      <c r="FL126" s="45"/>
      <c r="FM126" s="45"/>
      <c r="FN126" s="45"/>
      <c r="FO126" s="45"/>
      <c r="FP126" s="45"/>
      <c r="FQ126" s="45"/>
      <c r="FR126" s="45"/>
      <c r="FS126" s="45"/>
      <c r="FT126" s="45"/>
      <c r="FU126" s="45"/>
      <c r="FV126" s="45"/>
      <c r="FW126" s="45"/>
      <c r="FX126" s="45"/>
      <c r="FY126" s="45"/>
      <c r="FZ126" s="45"/>
      <c r="GA126" s="45"/>
      <c r="GB126" s="45"/>
      <c r="GC126" s="45"/>
      <c r="GD126" s="45"/>
      <c r="GE126" s="45"/>
      <c r="GF126" s="45"/>
      <c r="GG126" s="45"/>
      <c r="GH126" s="45"/>
      <c r="GI126" s="45"/>
      <c r="GJ126" s="45"/>
      <c r="GK126" s="45"/>
      <c r="GL126" s="45"/>
      <c r="GM126" s="45"/>
      <c r="GN126" s="45"/>
      <c r="GO126" s="45"/>
      <c r="GP126" s="45"/>
      <c r="GQ126" s="45"/>
      <c r="GR126" s="45"/>
      <c r="GS126" s="45"/>
      <c r="GT126" s="45"/>
      <c r="GU126" s="45"/>
      <c r="GV126" s="45"/>
      <c r="GW126" s="45"/>
      <c r="GX126" s="45"/>
      <c r="GY126" s="45"/>
      <c r="GZ126" s="45"/>
      <c r="HA126" s="45"/>
      <c r="HB126" s="45"/>
      <c r="HC126" s="45"/>
      <c r="HD126" s="45"/>
      <c r="HE126" s="45"/>
      <c r="HF126" s="45"/>
      <c r="HG126" s="45"/>
      <c r="HH126" s="45"/>
      <c r="HI126" s="45"/>
      <c r="HJ126" s="45"/>
      <c r="HK126" s="45"/>
      <c r="HL126" s="45"/>
      <c r="HM126" s="45"/>
      <c r="HN126" s="45"/>
      <c r="HO126" s="45"/>
      <c r="HP126" s="45"/>
      <c r="HQ126" s="45"/>
      <c r="HR126" s="45"/>
      <c r="HS126" s="45"/>
      <c r="HT126" s="45"/>
      <c r="HU126" s="45"/>
      <c r="HV126" s="45"/>
      <c r="HW126" s="45"/>
      <c r="HX126" s="45"/>
      <c r="HY126" s="45"/>
      <c r="HZ126" s="45"/>
      <c r="IA126" s="45"/>
      <c r="IB126" s="45"/>
      <c r="IC126" s="45"/>
      <c r="ID126" s="45"/>
      <c r="IE126" s="45"/>
      <c r="IF126" s="45"/>
      <c r="IG126" s="45"/>
      <c r="IH126" s="45"/>
      <c r="II126" s="45"/>
      <c r="IJ126" s="45"/>
      <c r="IK126" s="45"/>
      <c r="IL126" s="45"/>
      <c r="IM126" s="45"/>
      <c r="IN126" s="45"/>
    </row>
    <row r="127" spans="1:248" s="62" customFormat="1" ht="60">
      <c r="A127" s="65"/>
      <c r="B127" s="82" t="s">
        <v>370</v>
      </c>
      <c r="C127" s="121"/>
      <c r="D127" s="60"/>
      <c r="E127" s="60"/>
      <c r="F127" s="60"/>
      <c r="G127" s="68"/>
      <c r="H127" s="68"/>
      <c r="I127" s="145"/>
      <c r="J127" s="61"/>
      <c r="K127" s="61"/>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c r="BW127" s="45"/>
      <c r="BX127" s="45"/>
      <c r="BY127" s="45"/>
      <c r="BZ127" s="45"/>
      <c r="CA127" s="45"/>
      <c r="CB127" s="45"/>
      <c r="CC127" s="45"/>
      <c r="CD127" s="45"/>
      <c r="CE127" s="45"/>
      <c r="CF127" s="45"/>
      <c r="CG127" s="45"/>
      <c r="CH127" s="45"/>
      <c r="CI127" s="45"/>
      <c r="CJ127" s="45"/>
      <c r="CK127" s="45"/>
      <c r="CL127" s="45"/>
      <c r="CM127" s="45"/>
      <c r="CN127" s="45"/>
      <c r="CO127" s="45"/>
      <c r="CP127" s="45"/>
      <c r="CQ127" s="45"/>
      <c r="CR127" s="45"/>
      <c r="CS127" s="45"/>
      <c r="CT127" s="45"/>
      <c r="CU127" s="45"/>
      <c r="CV127" s="45"/>
      <c r="CW127" s="45"/>
      <c r="CX127" s="45"/>
      <c r="CY127" s="45"/>
      <c r="CZ127" s="45"/>
      <c r="DA127" s="45"/>
      <c r="DB127" s="45"/>
      <c r="DC127" s="45"/>
      <c r="DD127" s="45"/>
      <c r="DE127" s="45"/>
      <c r="DF127" s="45"/>
      <c r="DG127" s="45"/>
      <c r="DH127" s="45"/>
      <c r="DI127" s="45"/>
      <c r="DJ127" s="45"/>
      <c r="DK127" s="45"/>
      <c r="DL127" s="45"/>
      <c r="DM127" s="45"/>
      <c r="DN127" s="45"/>
      <c r="DO127" s="45"/>
      <c r="DP127" s="45"/>
      <c r="DQ127" s="45"/>
      <c r="DR127" s="45"/>
      <c r="DS127" s="45"/>
      <c r="DT127" s="45"/>
      <c r="DU127" s="45"/>
      <c r="DV127" s="45"/>
      <c r="DW127" s="45"/>
      <c r="DX127" s="45"/>
      <c r="DY127" s="45"/>
      <c r="DZ127" s="45"/>
      <c r="EA127" s="45"/>
      <c r="EB127" s="45"/>
      <c r="EC127" s="45"/>
      <c r="ED127" s="45"/>
      <c r="EE127" s="45"/>
      <c r="EF127" s="45"/>
      <c r="EG127" s="45"/>
      <c r="EH127" s="45"/>
      <c r="EI127" s="45"/>
      <c r="EJ127" s="45"/>
      <c r="EK127" s="45"/>
      <c r="EL127" s="45"/>
      <c r="EM127" s="45"/>
      <c r="EN127" s="45"/>
      <c r="EO127" s="45"/>
      <c r="EP127" s="45"/>
      <c r="EQ127" s="45"/>
      <c r="ER127" s="45"/>
      <c r="ES127" s="45"/>
      <c r="ET127" s="45"/>
      <c r="EU127" s="45"/>
      <c r="EV127" s="45"/>
      <c r="EW127" s="45"/>
      <c r="EX127" s="45"/>
      <c r="EY127" s="45"/>
      <c r="EZ127" s="45"/>
      <c r="FA127" s="45"/>
      <c r="FB127" s="45"/>
      <c r="FC127" s="45"/>
      <c r="FD127" s="45"/>
      <c r="FE127" s="45"/>
      <c r="FF127" s="45"/>
      <c r="FG127" s="45"/>
      <c r="FH127" s="45"/>
      <c r="FI127" s="45"/>
      <c r="FJ127" s="45"/>
      <c r="FK127" s="45"/>
      <c r="FL127" s="45"/>
      <c r="FM127" s="45"/>
      <c r="FN127" s="45"/>
      <c r="FO127" s="45"/>
      <c r="FP127" s="45"/>
      <c r="FQ127" s="45"/>
      <c r="FR127" s="45"/>
      <c r="FS127" s="45"/>
      <c r="FT127" s="45"/>
      <c r="FU127" s="45"/>
      <c r="FV127" s="45"/>
      <c r="FW127" s="45"/>
      <c r="FX127" s="45"/>
      <c r="FY127" s="45"/>
      <c r="FZ127" s="45"/>
      <c r="GA127" s="45"/>
      <c r="GB127" s="45"/>
      <c r="GC127" s="45"/>
      <c r="GD127" s="45"/>
      <c r="GE127" s="45"/>
      <c r="GF127" s="45"/>
      <c r="GG127" s="45"/>
      <c r="GH127" s="45"/>
      <c r="GI127" s="45"/>
      <c r="GJ127" s="45"/>
      <c r="GK127" s="45"/>
      <c r="GL127" s="45"/>
      <c r="GM127" s="45"/>
      <c r="GN127" s="45"/>
      <c r="GO127" s="45"/>
      <c r="GP127" s="45"/>
      <c r="GQ127" s="45"/>
      <c r="GR127" s="45"/>
      <c r="GS127" s="45"/>
      <c r="GT127" s="45"/>
      <c r="GU127" s="45"/>
      <c r="GV127" s="45"/>
      <c r="GW127" s="45"/>
      <c r="GX127" s="45"/>
      <c r="GY127" s="45"/>
      <c r="GZ127" s="45"/>
      <c r="HA127" s="45"/>
      <c r="HB127" s="45"/>
      <c r="HC127" s="45"/>
      <c r="HD127" s="45"/>
      <c r="HE127" s="45"/>
      <c r="HF127" s="45"/>
      <c r="HG127" s="45"/>
      <c r="HH127" s="45"/>
      <c r="HI127" s="45"/>
      <c r="HJ127" s="45"/>
      <c r="HK127" s="45"/>
      <c r="HL127" s="45"/>
      <c r="HM127" s="45"/>
      <c r="HN127" s="45"/>
      <c r="HO127" s="45"/>
      <c r="HP127" s="45"/>
      <c r="HQ127" s="45"/>
      <c r="HR127" s="45"/>
      <c r="HS127" s="45"/>
      <c r="HT127" s="45"/>
      <c r="HU127" s="45"/>
      <c r="HV127" s="45"/>
      <c r="HW127" s="45"/>
      <c r="HX127" s="45"/>
      <c r="HY127" s="45"/>
      <c r="HZ127" s="45"/>
      <c r="IA127" s="45"/>
      <c r="IB127" s="45"/>
      <c r="IC127" s="45"/>
      <c r="ID127" s="45"/>
      <c r="IE127" s="45"/>
      <c r="IF127" s="45"/>
      <c r="IG127" s="45"/>
      <c r="IH127" s="45"/>
      <c r="II127" s="45"/>
      <c r="IJ127" s="45"/>
      <c r="IK127" s="45"/>
      <c r="IL127" s="45"/>
      <c r="IM127" s="45"/>
      <c r="IN127" s="45"/>
    </row>
    <row r="128" spans="1:248" s="62" customFormat="1">
      <c r="A128" s="65"/>
      <c r="B128" s="82" t="s">
        <v>388</v>
      </c>
      <c r="C128" s="121">
        <f t="shared" ref="C128:I128" si="62">C129+C130</f>
        <v>0</v>
      </c>
      <c r="D128" s="121">
        <f t="shared" si="62"/>
        <v>10770590</v>
      </c>
      <c r="E128" s="121">
        <f t="shared" si="62"/>
        <v>11611400</v>
      </c>
      <c r="F128" s="121">
        <f t="shared" si="62"/>
        <v>11611400</v>
      </c>
      <c r="G128" s="121">
        <f t="shared" si="62"/>
        <v>10056250</v>
      </c>
      <c r="H128" s="121">
        <f t="shared" si="62"/>
        <v>1145385.5199999996</v>
      </c>
      <c r="I128" s="150">
        <f t="shared" si="62"/>
        <v>8910864.4800000004</v>
      </c>
      <c r="J128" s="61"/>
      <c r="K128" s="61"/>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c r="CO128" s="45"/>
      <c r="CP128" s="45"/>
      <c r="CQ128" s="45"/>
      <c r="CR128" s="45"/>
      <c r="CS128" s="45"/>
      <c r="CT128" s="45"/>
      <c r="CU128" s="45"/>
      <c r="CV128" s="45"/>
      <c r="CW128" s="45"/>
      <c r="CX128" s="45"/>
      <c r="CY128" s="45"/>
      <c r="CZ128" s="45"/>
      <c r="DA128" s="45"/>
      <c r="DB128" s="45"/>
      <c r="DC128" s="45"/>
      <c r="DD128" s="45"/>
      <c r="DE128" s="45"/>
      <c r="DF128" s="45"/>
      <c r="DG128" s="45"/>
      <c r="DH128" s="45"/>
      <c r="DI128" s="45"/>
      <c r="DJ128" s="45"/>
      <c r="DK128" s="45"/>
      <c r="DL128" s="45"/>
      <c r="DM128" s="45"/>
      <c r="DN128" s="45"/>
      <c r="DO128" s="45"/>
      <c r="DP128" s="45"/>
      <c r="DQ128" s="45"/>
      <c r="DR128" s="45"/>
      <c r="DS128" s="45"/>
      <c r="DT128" s="45"/>
      <c r="DU128" s="45"/>
      <c r="DV128" s="45"/>
      <c r="DW128" s="45"/>
      <c r="DX128" s="45"/>
      <c r="DY128" s="45"/>
      <c r="DZ128" s="45"/>
      <c r="EA128" s="45"/>
      <c r="EB128" s="45"/>
      <c r="EC128" s="45"/>
      <c r="ED128" s="45"/>
      <c r="EE128" s="45"/>
      <c r="EF128" s="45"/>
      <c r="EG128" s="45"/>
      <c r="EH128" s="45"/>
      <c r="EI128" s="45"/>
      <c r="EJ128" s="45"/>
      <c r="EK128" s="45"/>
      <c r="EL128" s="45"/>
      <c r="EM128" s="45"/>
      <c r="EN128" s="45"/>
      <c r="EO128" s="45"/>
      <c r="EP128" s="45"/>
      <c r="EQ128" s="45"/>
      <c r="ER128" s="45"/>
      <c r="ES128" s="45"/>
      <c r="ET128" s="45"/>
      <c r="EU128" s="45"/>
      <c r="EV128" s="45"/>
      <c r="EW128" s="45"/>
      <c r="EX128" s="45"/>
      <c r="EY128" s="45"/>
      <c r="EZ128" s="45"/>
      <c r="FA128" s="45"/>
      <c r="FB128" s="45"/>
      <c r="FC128" s="45"/>
      <c r="FD128" s="45"/>
      <c r="FE128" s="45"/>
      <c r="FF128" s="45"/>
      <c r="FG128" s="45"/>
      <c r="FH128" s="45"/>
      <c r="FI128" s="45"/>
      <c r="FJ128" s="45"/>
      <c r="FK128" s="45"/>
      <c r="FL128" s="45"/>
      <c r="FM128" s="45"/>
      <c r="FN128" s="45"/>
      <c r="FO128" s="45"/>
      <c r="FP128" s="45"/>
      <c r="FQ128" s="45"/>
      <c r="FR128" s="45"/>
      <c r="FS128" s="45"/>
      <c r="FT128" s="45"/>
      <c r="FU128" s="45"/>
      <c r="FV128" s="45"/>
      <c r="FW128" s="45"/>
      <c r="FX128" s="45"/>
      <c r="FY128" s="45"/>
      <c r="FZ128" s="45"/>
      <c r="GA128" s="45"/>
      <c r="GB128" s="45"/>
      <c r="GC128" s="45"/>
      <c r="GD128" s="45"/>
      <c r="GE128" s="45"/>
      <c r="GF128" s="45"/>
      <c r="GG128" s="45"/>
      <c r="GH128" s="45"/>
      <c r="GI128" s="45"/>
      <c r="GJ128" s="45"/>
      <c r="GK128" s="45"/>
      <c r="GL128" s="45"/>
      <c r="GM128" s="45"/>
      <c r="GN128" s="45"/>
      <c r="GO128" s="45"/>
      <c r="GP128" s="45"/>
      <c r="GQ128" s="45"/>
      <c r="GR128" s="45"/>
      <c r="GS128" s="45"/>
      <c r="GT128" s="45"/>
      <c r="GU128" s="45"/>
      <c r="GV128" s="45"/>
      <c r="GW128" s="45"/>
      <c r="GX128" s="45"/>
      <c r="GY128" s="45"/>
      <c r="GZ128" s="45"/>
      <c r="HA128" s="45"/>
      <c r="HB128" s="45"/>
      <c r="HC128" s="45"/>
      <c r="HD128" s="45"/>
      <c r="HE128" s="45"/>
      <c r="HF128" s="45"/>
      <c r="HG128" s="45"/>
      <c r="HH128" s="45"/>
      <c r="HI128" s="45"/>
      <c r="HJ128" s="45"/>
      <c r="HK128" s="45"/>
      <c r="HL128" s="45"/>
      <c r="HM128" s="45"/>
      <c r="HN128" s="45"/>
      <c r="HO128" s="45"/>
      <c r="HP128" s="45"/>
      <c r="HQ128" s="45"/>
      <c r="HR128" s="45"/>
      <c r="HS128" s="45"/>
      <c r="HT128" s="45"/>
      <c r="HU128" s="45"/>
      <c r="HV128" s="45"/>
      <c r="HW128" s="45"/>
      <c r="HX128" s="45"/>
      <c r="HY128" s="45"/>
      <c r="HZ128" s="45"/>
      <c r="IA128" s="45"/>
      <c r="IB128" s="45"/>
      <c r="IC128" s="45"/>
      <c r="ID128" s="45"/>
      <c r="IE128" s="45"/>
      <c r="IF128" s="45"/>
      <c r="IG128" s="45"/>
      <c r="IH128" s="45"/>
      <c r="II128" s="45"/>
      <c r="IJ128" s="45"/>
      <c r="IK128" s="45"/>
      <c r="IL128" s="45"/>
      <c r="IM128" s="45"/>
      <c r="IN128" s="45"/>
    </row>
    <row r="129" spans="1:248" s="62" customFormat="1">
      <c r="A129" s="65"/>
      <c r="B129" s="82" t="s">
        <v>368</v>
      </c>
      <c r="C129" s="121"/>
      <c r="D129" s="60">
        <v>10770590</v>
      </c>
      <c r="E129" s="60">
        <v>11611400</v>
      </c>
      <c r="F129" s="60">
        <v>11611400</v>
      </c>
      <c r="G129" s="152">
        <v>10056250</v>
      </c>
      <c r="H129" s="96">
        <f t="shared" ref="H129" si="63">G129-I129</f>
        <v>1145385.5199999996</v>
      </c>
      <c r="I129" s="151">
        <v>8910864.4800000004</v>
      </c>
      <c r="J129" s="61"/>
      <c r="K129" s="61"/>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c r="CY129" s="45"/>
      <c r="CZ129" s="45"/>
      <c r="DA129" s="45"/>
      <c r="DB129" s="45"/>
      <c r="DC129" s="45"/>
      <c r="DD129" s="45"/>
      <c r="DE129" s="45"/>
      <c r="DF129" s="45"/>
      <c r="DG129" s="45"/>
      <c r="DH129" s="45"/>
      <c r="DI129" s="45"/>
      <c r="DJ129" s="45"/>
      <c r="DK129" s="45"/>
      <c r="DL129" s="45"/>
      <c r="DM129" s="45"/>
      <c r="DN129" s="45"/>
      <c r="DO129" s="45"/>
      <c r="DP129" s="45"/>
      <c r="DQ129" s="45"/>
      <c r="DR129" s="45"/>
      <c r="DS129" s="45"/>
      <c r="DT129" s="45"/>
      <c r="DU129" s="45"/>
      <c r="DV129" s="45"/>
      <c r="DW129" s="45"/>
      <c r="DX129" s="45"/>
      <c r="DY129" s="45"/>
      <c r="DZ129" s="45"/>
      <c r="EA129" s="45"/>
      <c r="EB129" s="45"/>
      <c r="EC129" s="45"/>
      <c r="ED129" s="45"/>
      <c r="EE129" s="45"/>
      <c r="EF129" s="45"/>
      <c r="EG129" s="45"/>
      <c r="EH129" s="45"/>
      <c r="EI129" s="45"/>
      <c r="EJ129" s="45"/>
      <c r="EK129" s="45"/>
      <c r="EL129" s="45"/>
      <c r="EM129" s="45"/>
      <c r="EN129" s="45"/>
      <c r="EO129" s="45"/>
      <c r="EP129" s="45"/>
      <c r="EQ129" s="45"/>
      <c r="ER129" s="45"/>
      <c r="ES129" s="45"/>
      <c r="ET129" s="45"/>
      <c r="EU129" s="45"/>
      <c r="EV129" s="45"/>
      <c r="EW129" s="45"/>
      <c r="EX129" s="45"/>
      <c r="EY129" s="45"/>
      <c r="EZ129" s="45"/>
      <c r="FA129" s="45"/>
      <c r="FB129" s="45"/>
      <c r="FC129" s="45"/>
      <c r="FD129" s="45"/>
      <c r="FE129" s="45"/>
      <c r="FF129" s="45"/>
      <c r="FG129" s="45"/>
      <c r="FH129" s="45"/>
      <c r="FI129" s="45"/>
      <c r="FJ129" s="45"/>
      <c r="FK129" s="45"/>
      <c r="FL129" s="45"/>
      <c r="FM129" s="45"/>
      <c r="FN129" s="45"/>
      <c r="FO129" s="45"/>
      <c r="FP129" s="45"/>
      <c r="FQ129" s="45"/>
      <c r="FR129" s="45"/>
      <c r="FS129" s="45"/>
      <c r="FT129" s="45"/>
      <c r="FU129" s="45"/>
      <c r="FV129" s="45"/>
      <c r="FW129" s="45"/>
      <c r="FX129" s="45"/>
      <c r="FY129" s="45"/>
      <c r="FZ129" s="45"/>
      <c r="GA129" s="45"/>
      <c r="GB129" s="45"/>
      <c r="GC129" s="45"/>
      <c r="GD129" s="45"/>
      <c r="GE129" s="45"/>
      <c r="GF129" s="45"/>
      <c r="GG129" s="45"/>
      <c r="GH129" s="45"/>
      <c r="GI129" s="45"/>
      <c r="GJ129" s="45"/>
      <c r="GK129" s="45"/>
      <c r="GL129" s="45"/>
      <c r="GM129" s="45"/>
      <c r="GN129" s="45"/>
      <c r="GO129" s="45"/>
      <c r="GP129" s="45"/>
      <c r="GQ129" s="45"/>
      <c r="GR129" s="45"/>
      <c r="GS129" s="45"/>
      <c r="GT129" s="45"/>
      <c r="GU129" s="45"/>
      <c r="GV129" s="45"/>
      <c r="GW129" s="45"/>
      <c r="GX129" s="45"/>
      <c r="GY129" s="45"/>
      <c r="GZ129" s="45"/>
      <c r="HA129" s="45"/>
      <c r="HB129" s="45"/>
      <c r="HC129" s="45"/>
      <c r="HD129" s="45"/>
      <c r="HE129" s="45"/>
      <c r="HF129" s="45"/>
      <c r="HG129" s="45"/>
      <c r="HH129" s="45"/>
      <c r="HI129" s="45"/>
      <c r="HJ129" s="45"/>
      <c r="HK129" s="45"/>
      <c r="HL129" s="45"/>
      <c r="HM129" s="45"/>
      <c r="HN129" s="45"/>
      <c r="HO129" s="45"/>
      <c r="HP129" s="45"/>
      <c r="HQ129" s="45"/>
      <c r="HR129" s="45"/>
      <c r="HS129" s="45"/>
      <c r="HT129" s="45"/>
      <c r="HU129" s="45"/>
      <c r="HV129" s="45"/>
      <c r="HW129" s="45"/>
      <c r="HX129" s="45"/>
      <c r="HY129" s="45"/>
      <c r="HZ129" s="45"/>
      <c r="IA129" s="45"/>
      <c r="IB129" s="45"/>
      <c r="IC129" s="45"/>
      <c r="ID129" s="45"/>
      <c r="IE129" s="45"/>
      <c r="IF129" s="45"/>
      <c r="IG129" s="45"/>
      <c r="IH129" s="45"/>
      <c r="II129" s="45"/>
      <c r="IJ129" s="45"/>
      <c r="IK129" s="45"/>
      <c r="IL129" s="45"/>
      <c r="IM129" s="45"/>
      <c r="IN129" s="45"/>
    </row>
    <row r="130" spans="1:248" s="62" customFormat="1" ht="60">
      <c r="A130" s="65"/>
      <c r="B130" s="82" t="s">
        <v>370</v>
      </c>
      <c r="C130" s="121"/>
      <c r="D130" s="60"/>
      <c r="E130" s="60"/>
      <c r="F130" s="60"/>
      <c r="G130" s="83"/>
      <c r="H130" s="83"/>
      <c r="I130" s="151"/>
      <c r="J130" s="61"/>
      <c r="K130" s="61"/>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5"/>
      <c r="CN130" s="45"/>
      <c r="CO130" s="45"/>
      <c r="CP130" s="45"/>
      <c r="CQ130" s="45"/>
      <c r="CR130" s="45"/>
      <c r="CS130" s="45"/>
      <c r="CT130" s="45"/>
      <c r="CU130" s="45"/>
      <c r="CV130" s="45"/>
      <c r="CW130" s="45"/>
      <c r="CX130" s="45"/>
      <c r="CY130" s="45"/>
      <c r="CZ130" s="45"/>
      <c r="DA130" s="45"/>
      <c r="DB130" s="45"/>
      <c r="DC130" s="45"/>
      <c r="DD130" s="45"/>
      <c r="DE130" s="45"/>
      <c r="DF130" s="45"/>
      <c r="DG130" s="45"/>
      <c r="DH130" s="45"/>
      <c r="DI130" s="45"/>
      <c r="DJ130" s="45"/>
      <c r="DK130" s="45"/>
      <c r="DL130" s="45"/>
      <c r="DM130" s="45"/>
      <c r="DN130" s="45"/>
      <c r="DO130" s="45"/>
      <c r="DP130" s="45"/>
      <c r="DQ130" s="45"/>
      <c r="DR130" s="45"/>
      <c r="DS130" s="45"/>
      <c r="DT130" s="45"/>
      <c r="DU130" s="45"/>
      <c r="DV130" s="45"/>
      <c r="DW130" s="45"/>
      <c r="DX130" s="45"/>
      <c r="DY130" s="45"/>
      <c r="DZ130" s="45"/>
      <c r="EA130" s="45"/>
      <c r="EB130" s="45"/>
      <c r="EC130" s="45"/>
      <c r="ED130" s="45"/>
      <c r="EE130" s="45"/>
      <c r="EF130" s="45"/>
      <c r="EG130" s="45"/>
      <c r="EH130" s="45"/>
      <c r="EI130" s="45"/>
      <c r="EJ130" s="45"/>
      <c r="EK130" s="45"/>
      <c r="EL130" s="45"/>
      <c r="EM130" s="45"/>
      <c r="EN130" s="45"/>
      <c r="EO130" s="45"/>
      <c r="EP130" s="45"/>
      <c r="EQ130" s="45"/>
      <c r="ER130" s="45"/>
      <c r="ES130" s="45"/>
      <c r="ET130" s="45"/>
      <c r="EU130" s="45"/>
      <c r="EV130" s="45"/>
      <c r="EW130" s="45"/>
      <c r="EX130" s="45"/>
      <c r="EY130" s="45"/>
      <c r="EZ130" s="45"/>
      <c r="FA130" s="45"/>
      <c r="FB130" s="45"/>
      <c r="FC130" s="45"/>
      <c r="FD130" s="45"/>
      <c r="FE130" s="45"/>
      <c r="FF130" s="45"/>
      <c r="FG130" s="45"/>
      <c r="FH130" s="45"/>
      <c r="FI130" s="45"/>
      <c r="FJ130" s="45"/>
      <c r="FK130" s="45"/>
      <c r="FL130" s="45"/>
      <c r="FM130" s="45"/>
      <c r="FN130" s="45"/>
      <c r="FO130" s="45"/>
      <c r="FP130" s="45"/>
      <c r="FQ130" s="45"/>
      <c r="FR130" s="45"/>
      <c r="FS130" s="45"/>
      <c r="FT130" s="45"/>
      <c r="FU130" s="45"/>
      <c r="FV130" s="45"/>
      <c r="FW130" s="45"/>
      <c r="FX130" s="45"/>
      <c r="FY130" s="45"/>
      <c r="FZ130" s="45"/>
      <c r="GA130" s="45"/>
      <c r="GB130" s="45"/>
      <c r="GC130" s="45"/>
      <c r="GD130" s="45"/>
      <c r="GE130" s="45"/>
      <c r="GF130" s="45"/>
      <c r="GG130" s="45"/>
      <c r="GH130" s="45"/>
      <c r="GI130" s="45"/>
      <c r="GJ130" s="45"/>
      <c r="GK130" s="45"/>
      <c r="GL130" s="45"/>
      <c r="GM130" s="45"/>
      <c r="GN130" s="45"/>
      <c r="GO130" s="45"/>
      <c r="GP130" s="45"/>
      <c r="GQ130" s="45"/>
      <c r="GR130" s="45"/>
      <c r="GS130" s="45"/>
      <c r="GT130" s="45"/>
      <c r="GU130" s="45"/>
      <c r="GV130" s="45"/>
      <c r="GW130" s="45"/>
      <c r="GX130" s="45"/>
      <c r="GY130" s="45"/>
      <c r="GZ130" s="45"/>
      <c r="HA130" s="45"/>
      <c r="HB130" s="45"/>
      <c r="HC130" s="45"/>
      <c r="HD130" s="45"/>
      <c r="HE130" s="45"/>
      <c r="HF130" s="45"/>
      <c r="HG130" s="45"/>
      <c r="HH130" s="45"/>
      <c r="HI130" s="45"/>
      <c r="HJ130" s="45"/>
      <c r="HK130" s="45"/>
      <c r="HL130" s="45"/>
      <c r="HM130" s="45"/>
      <c r="HN130" s="45"/>
      <c r="HO130" s="45"/>
      <c r="HP130" s="45"/>
      <c r="HQ130" s="45"/>
      <c r="HR130" s="45"/>
      <c r="HS130" s="45"/>
      <c r="HT130" s="45"/>
      <c r="HU130" s="45"/>
      <c r="HV130" s="45"/>
      <c r="HW130" s="45"/>
      <c r="HX130" s="45"/>
      <c r="HY130" s="45"/>
      <c r="HZ130" s="45"/>
      <c r="IA130" s="45"/>
      <c r="IB130" s="45"/>
      <c r="IC130" s="45"/>
      <c r="ID130" s="45"/>
      <c r="IE130" s="45"/>
      <c r="IF130" s="45"/>
      <c r="IG130" s="45"/>
      <c r="IH130" s="45"/>
      <c r="II130" s="45"/>
      <c r="IJ130" s="45"/>
      <c r="IK130" s="45"/>
      <c r="IL130" s="45"/>
      <c r="IM130" s="45"/>
      <c r="IN130" s="45"/>
    </row>
    <row r="131" spans="1:248" s="62" customFormat="1" ht="30">
      <c r="A131" s="65"/>
      <c r="B131" s="84" t="s">
        <v>389</v>
      </c>
      <c r="C131" s="121">
        <f t="shared" ref="C131:I131" si="64">C132+C135+C138+C136+C137</f>
        <v>0</v>
      </c>
      <c r="D131" s="121">
        <f t="shared" si="64"/>
        <v>9424400</v>
      </c>
      <c r="E131" s="121">
        <f t="shared" si="64"/>
        <v>10783590</v>
      </c>
      <c r="F131" s="121">
        <f t="shared" si="64"/>
        <v>10783590</v>
      </c>
      <c r="G131" s="121">
        <f t="shared" si="64"/>
        <v>10138059.470000001</v>
      </c>
      <c r="H131" s="121">
        <f t="shared" si="64"/>
        <v>1601184.3000000007</v>
      </c>
      <c r="I131" s="150">
        <f t="shared" si="64"/>
        <v>8536875.1699999999</v>
      </c>
      <c r="J131" s="61"/>
      <c r="K131" s="61"/>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c r="CO131" s="45"/>
      <c r="CP131" s="45"/>
      <c r="CQ131" s="45"/>
      <c r="CR131" s="45"/>
      <c r="CS131" s="45"/>
      <c r="CT131" s="45"/>
      <c r="CU131" s="45"/>
      <c r="CV131" s="45"/>
      <c r="CW131" s="45"/>
      <c r="CX131" s="45"/>
      <c r="CY131" s="45"/>
      <c r="CZ131" s="45"/>
      <c r="DA131" s="45"/>
      <c r="DB131" s="45"/>
      <c r="DC131" s="45"/>
      <c r="DD131" s="45"/>
      <c r="DE131" s="45"/>
      <c r="DF131" s="45"/>
      <c r="DG131" s="45"/>
      <c r="DH131" s="45"/>
      <c r="DI131" s="45"/>
      <c r="DJ131" s="45"/>
      <c r="DK131" s="45"/>
      <c r="DL131" s="45"/>
      <c r="DM131" s="45"/>
      <c r="DN131" s="45"/>
      <c r="DO131" s="45"/>
      <c r="DP131" s="45"/>
      <c r="DQ131" s="45"/>
      <c r="DR131" s="45"/>
      <c r="DS131" s="45"/>
      <c r="DT131" s="45"/>
      <c r="DU131" s="45"/>
      <c r="DV131" s="45"/>
      <c r="DW131" s="45"/>
      <c r="DX131" s="45"/>
      <c r="DY131" s="45"/>
      <c r="DZ131" s="45"/>
      <c r="EA131" s="45"/>
      <c r="EB131" s="45"/>
      <c r="EC131" s="45"/>
      <c r="ED131" s="45"/>
      <c r="EE131" s="45"/>
      <c r="EF131" s="45"/>
      <c r="EG131" s="45"/>
      <c r="EH131" s="45"/>
      <c r="EI131" s="45"/>
      <c r="EJ131" s="45"/>
      <c r="EK131" s="45"/>
      <c r="EL131" s="45"/>
      <c r="EM131" s="45"/>
      <c r="EN131" s="45"/>
      <c r="EO131" s="45"/>
      <c r="EP131" s="45"/>
      <c r="EQ131" s="45"/>
      <c r="ER131" s="45"/>
      <c r="ES131" s="45"/>
      <c r="ET131" s="45"/>
      <c r="EU131" s="45"/>
      <c r="EV131" s="45"/>
      <c r="EW131" s="45"/>
      <c r="EX131" s="45"/>
      <c r="EY131" s="45"/>
      <c r="EZ131" s="45"/>
      <c r="FA131" s="45"/>
      <c r="FB131" s="45"/>
      <c r="FC131" s="45"/>
      <c r="FD131" s="45"/>
      <c r="FE131" s="45"/>
      <c r="FF131" s="45"/>
      <c r="FG131" s="45"/>
      <c r="FH131" s="45"/>
      <c r="FI131" s="45"/>
      <c r="FJ131" s="45"/>
      <c r="FK131" s="45"/>
      <c r="FL131" s="45"/>
      <c r="FM131" s="45"/>
      <c r="FN131" s="45"/>
      <c r="FO131" s="45"/>
      <c r="FP131" s="45"/>
      <c r="FQ131" s="45"/>
      <c r="FR131" s="45"/>
      <c r="FS131" s="45"/>
      <c r="FT131" s="45"/>
      <c r="FU131" s="45"/>
      <c r="FV131" s="45"/>
      <c r="FW131" s="45"/>
      <c r="FX131" s="45"/>
      <c r="FY131" s="45"/>
      <c r="FZ131" s="45"/>
      <c r="GA131" s="45"/>
      <c r="GB131" s="45"/>
      <c r="GC131" s="45"/>
      <c r="GD131" s="45"/>
      <c r="GE131" s="45"/>
      <c r="GF131" s="45"/>
      <c r="GG131" s="45"/>
      <c r="GH131" s="45"/>
      <c r="GI131" s="45"/>
      <c r="GJ131" s="45"/>
      <c r="GK131" s="45"/>
      <c r="GL131" s="45"/>
      <c r="GM131" s="45"/>
      <c r="GN131" s="45"/>
      <c r="GO131" s="45"/>
      <c r="GP131" s="45"/>
      <c r="GQ131" s="45"/>
      <c r="GR131" s="45"/>
      <c r="GS131" s="45"/>
      <c r="GT131" s="45"/>
      <c r="GU131" s="45"/>
      <c r="GV131" s="45"/>
      <c r="GW131" s="45"/>
      <c r="GX131" s="45"/>
      <c r="GY131" s="45"/>
      <c r="GZ131" s="45"/>
      <c r="HA131" s="45"/>
      <c r="HB131" s="45"/>
      <c r="HC131" s="45"/>
      <c r="HD131" s="45"/>
      <c r="HE131" s="45"/>
      <c r="HF131" s="45"/>
      <c r="HG131" s="45"/>
      <c r="HH131" s="45"/>
      <c r="HI131" s="45"/>
      <c r="HJ131" s="45"/>
      <c r="HK131" s="45"/>
      <c r="HL131" s="45"/>
      <c r="HM131" s="45"/>
      <c r="HN131" s="45"/>
      <c r="HO131" s="45"/>
      <c r="HP131" s="45"/>
      <c r="HQ131" s="45"/>
      <c r="HR131" s="45"/>
      <c r="HS131" s="45"/>
      <c r="HT131" s="45"/>
      <c r="HU131" s="45"/>
      <c r="HV131" s="45"/>
      <c r="HW131" s="45"/>
      <c r="HX131" s="45"/>
      <c r="HY131" s="45"/>
      <c r="HZ131" s="45"/>
      <c r="IA131" s="45"/>
      <c r="IB131" s="45"/>
      <c r="IC131" s="45"/>
      <c r="ID131" s="45"/>
      <c r="IE131" s="45"/>
      <c r="IF131" s="45"/>
      <c r="IG131" s="45"/>
      <c r="IH131" s="45"/>
      <c r="II131" s="45"/>
      <c r="IJ131" s="45"/>
      <c r="IK131" s="45"/>
      <c r="IL131" s="45"/>
      <c r="IM131" s="45"/>
      <c r="IN131" s="45"/>
    </row>
    <row r="132" spans="1:248" s="62" customFormat="1">
      <c r="A132" s="65"/>
      <c r="B132" s="82" t="s">
        <v>390</v>
      </c>
      <c r="C132" s="121">
        <f t="shared" ref="C132:I132" si="65">C133+C134</f>
        <v>0</v>
      </c>
      <c r="D132" s="121">
        <f t="shared" si="65"/>
        <v>7901030</v>
      </c>
      <c r="E132" s="121">
        <f t="shared" si="65"/>
        <v>9782050</v>
      </c>
      <c r="F132" s="121">
        <f t="shared" si="65"/>
        <v>9782050</v>
      </c>
      <c r="G132" s="121">
        <f t="shared" si="65"/>
        <v>9136524.1300000008</v>
      </c>
      <c r="H132" s="121">
        <f t="shared" si="65"/>
        <v>1100416.7600000007</v>
      </c>
      <c r="I132" s="150">
        <f t="shared" si="65"/>
        <v>8036107.3700000001</v>
      </c>
      <c r="J132" s="61"/>
      <c r="K132" s="61"/>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45"/>
      <c r="BY132" s="45"/>
      <c r="BZ132" s="45"/>
      <c r="CA132" s="45"/>
      <c r="CB132" s="45"/>
      <c r="CC132" s="45"/>
      <c r="CD132" s="45"/>
      <c r="CE132" s="45"/>
      <c r="CF132" s="45"/>
      <c r="CG132" s="45"/>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c r="DF132" s="45"/>
      <c r="DG132" s="45"/>
      <c r="DH132" s="45"/>
      <c r="DI132" s="45"/>
      <c r="DJ132" s="45"/>
      <c r="DK132" s="45"/>
      <c r="DL132" s="45"/>
      <c r="DM132" s="45"/>
      <c r="DN132" s="45"/>
      <c r="DO132" s="45"/>
      <c r="DP132" s="45"/>
      <c r="DQ132" s="45"/>
      <c r="DR132" s="45"/>
      <c r="DS132" s="45"/>
      <c r="DT132" s="45"/>
      <c r="DU132" s="45"/>
      <c r="DV132" s="45"/>
      <c r="DW132" s="45"/>
      <c r="DX132" s="45"/>
      <c r="DY132" s="45"/>
      <c r="DZ132" s="45"/>
      <c r="EA132" s="45"/>
      <c r="EB132" s="45"/>
      <c r="EC132" s="45"/>
      <c r="ED132" s="45"/>
      <c r="EE132" s="45"/>
      <c r="EF132" s="45"/>
      <c r="EG132" s="45"/>
      <c r="EH132" s="45"/>
      <c r="EI132" s="45"/>
      <c r="EJ132" s="45"/>
      <c r="EK132" s="45"/>
      <c r="EL132" s="45"/>
      <c r="EM132" s="45"/>
      <c r="EN132" s="45"/>
      <c r="EO132" s="45"/>
      <c r="EP132" s="45"/>
      <c r="EQ132" s="45"/>
      <c r="ER132" s="45"/>
      <c r="ES132" s="45"/>
      <c r="ET132" s="45"/>
      <c r="EU132" s="45"/>
      <c r="EV132" s="45"/>
      <c r="EW132" s="45"/>
      <c r="EX132" s="45"/>
      <c r="EY132" s="45"/>
      <c r="EZ132" s="45"/>
      <c r="FA132" s="45"/>
      <c r="FB132" s="45"/>
      <c r="FC132" s="45"/>
      <c r="FD132" s="45"/>
      <c r="FE132" s="45"/>
      <c r="FF132" s="45"/>
      <c r="FG132" s="45"/>
      <c r="FH132" s="45"/>
      <c r="FI132" s="45"/>
      <c r="FJ132" s="45"/>
      <c r="FK132" s="45"/>
      <c r="FL132" s="45"/>
      <c r="FM132" s="45"/>
      <c r="FN132" s="45"/>
      <c r="FO132" s="45"/>
      <c r="FP132" s="45"/>
      <c r="FQ132" s="45"/>
      <c r="FR132" s="45"/>
      <c r="FS132" s="45"/>
      <c r="FT132" s="45"/>
      <c r="FU132" s="45"/>
      <c r="FV132" s="45"/>
      <c r="FW132" s="45"/>
      <c r="FX132" s="45"/>
      <c r="FY132" s="45"/>
      <c r="FZ132" s="45"/>
      <c r="GA132" s="45"/>
      <c r="GB132" s="45"/>
      <c r="GC132" s="45"/>
      <c r="GD132" s="45"/>
      <c r="GE132" s="45"/>
      <c r="GF132" s="45"/>
      <c r="GG132" s="45"/>
      <c r="GH132" s="45"/>
      <c r="GI132" s="45"/>
      <c r="GJ132" s="45"/>
      <c r="GK132" s="45"/>
      <c r="GL132" s="45"/>
      <c r="GM132" s="45"/>
      <c r="GN132" s="45"/>
      <c r="GO132" s="45"/>
      <c r="GP132" s="45"/>
      <c r="GQ132" s="45"/>
      <c r="GR132" s="45"/>
      <c r="GS132" s="45"/>
      <c r="GT132" s="45"/>
      <c r="GU132" s="45"/>
      <c r="GV132" s="45"/>
      <c r="GW132" s="45"/>
      <c r="GX132" s="45"/>
      <c r="GY132" s="45"/>
      <c r="GZ132" s="45"/>
      <c r="HA132" s="45"/>
      <c r="HB132" s="45"/>
      <c r="HC132" s="45"/>
      <c r="HD132" s="45"/>
      <c r="HE132" s="45"/>
      <c r="HF132" s="45"/>
      <c r="HG132" s="45"/>
      <c r="HH132" s="45"/>
      <c r="HI132" s="45"/>
      <c r="HJ132" s="45"/>
      <c r="HK132" s="45"/>
      <c r="HL132" s="45"/>
      <c r="HM132" s="45"/>
      <c r="HN132" s="45"/>
      <c r="HO132" s="45"/>
      <c r="HP132" s="45"/>
      <c r="HQ132" s="45"/>
      <c r="HR132" s="45"/>
      <c r="HS132" s="45"/>
      <c r="HT132" s="45"/>
      <c r="HU132" s="45"/>
      <c r="HV132" s="45"/>
      <c r="HW132" s="45"/>
      <c r="HX132" s="45"/>
      <c r="HY132" s="45"/>
      <c r="HZ132" s="45"/>
      <c r="IA132" s="45"/>
      <c r="IB132" s="45"/>
      <c r="IC132" s="45"/>
      <c r="ID132" s="45"/>
      <c r="IE132" s="45"/>
      <c r="IF132" s="45"/>
      <c r="IG132" s="45"/>
      <c r="IH132" s="45"/>
      <c r="II132" s="45"/>
      <c r="IJ132" s="45"/>
      <c r="IK132" s="45"/>
      <c r="IL132" s="45"/>
      <c r="IM132" s="45"/>
      <c r="IN132" s="45"/>
    </row>
    <row r="133" spans="1:248" s="62" customFormat="1" ht="16.5" customHeight="1">
      <c r="A133" s="65"/>
      <c r="B133" s="82" t="s">
        <v>368</v>
      </c>
      <c r="C133" s="121"/>
      <c r="D133" s="60">
        <v>7901030</v>
      </c>
      <c r="E133" s="60">
        <v>9782050</v>
      </c>
      <c r="F133" s="60">
        <v>9782050</v>
      </c>
      <c r="G133" s="96">
        <v>9136524.1300000008</v>
      </c>
      <c r="H133" s="96">
        <f t="shared" ref="H133" si="66">G133-I133</f>
        <v>1100416.7600000007</v>
      </c>
      <c r="I133" s="145">
        <v>8036107.3700000001</v>
      </c>
      <c r="J133" s="61"/>
      <c r="K133" s="61"/>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c r="BX133" s="45"/>
      <c r="BY133" s="45"/>
      <c r="BZ133" s="45"/>
      <c r="CA133" s="45"/>
      <c r="CB133" s="45"/>
      <c r="CC133" s="45"/>
      <c r="CD133" s="45"/>
      <c r="CE133" s="45"/>
      <c r="CF133" s="45"/>
      <c r="CG133" s="45"/>
      <c r="CH133" s="45"/>
      <c r="CI133" s="45"/>
      <c r="CJ133" s="45"/>
      <c r="CK133" s="45"/>
      <c r="CL133" s="45"/>
      <c r="CM133" s="45"/>
      <c r="CN133" s="45"/>
      <c r="CO133" s="45"/>
      <c r="CP133" s="45"/>
      <c r="CQ133" s="45"/>
      <c r="CR133" s="45"/>
      <c r="CS133" s="45"/>
      <c r="CT133" s="45"/>
      <c r="CU133" s="45"/>
      <c r="CV133" s="45"/>
      <c r="CW133" s="45"/>
      <c r="CX133" s="45"/>
      <c r="CY133" s="45"/>
      <c r="CZ133" s="45"/>
      <c r="DA133" s="45"/>
      <c r="DB133" s="45"/>
      <c r="DC133" s="45"/>
      <c r="DD133" s="45"/>
      <c r="DE133" s="45"/>
      <c r="DF133" s="45"/>
      <c r="DG133" s="45"/>
      <c r="DH133" s="45"/>
      <c r="DI133" s="45"/>
      <c r="DJ133" s="45"/>
      <c r="DK133" s="45"/>
      <c r="DL133" s="45"/>
      <c r="DM133" s="45"/>
      <c r="DN133" s="45"/>
      <c r="DO133" s="45"/>
      <c r="DP133" s="45"/>
      <c r="DQ133" s="45"/>
      <c r="DR133" s="45"/>
      <c r="DS133" s="45"/>
      <c r="DT133" s="45"/>
      <c r="DU133" s="45"/>
      <c r="DV133" s="45"/>
      <c r="DW133" s="45"/>
      <c r="DX133" s="45"/>
      <c r="DY133" s="45"/>
      <c r="DZ133" s="45"/>
      <c r="EA133" s="45"/>
      <c r="EB133" s="45"/>
      <c r="EC133" s="45"/>
      <c r="ED133" s="45"/>
      <c r="EE133" s="45"/>
      <c r="EF133" s="45"/>
      <c r="EG133" s="45"/>
      <c r="EH133" s="45"/>
      <c r="EI133" s="45"/>
      <c r="EJ133" s="45"/>
      <c r="EK133" s="45"/>
      <c r="EL133" s="45"/>
      <c r="EM133" s="45"/>
      <c r="EN133" s="45"/>
      <c r="EO133" s="45"/>
      <c r="EP133" s="45"/>
      <c r="EQ133" s="45"/>
      <c r="ER133" s="45"/>
      <c r="ES133" s="45"/>
      <c r="ET133" s="45"/>
      <c r="EU133" s="45"/>
      <c r="EV133" s="45"/>
      <c r="EW133" s="45"/>
      <c r="EX133" s="45"/>
      <c r="EY133" s="45"/>
      <c r="EZ133" s="45"/>
      <c r="FA133" s="45"/>
      <c r="FB133" s="45"/>
      <c r="FC133" s="45"/>
      <c r="FD133" s="45"/>
      <c r="FE133" s="45"/>
      <c r="FF133" s="45"/>
      <c r="FG133" s="45"/>
      <c r="FH133" s="45"/>
      <c r="FI133" s="45"/>
      <c r="FJ133" s="45"/>
      <c r="FK133" s="45"/>
      <c r="FL133" s="45"/>
      <c r="FM133" s="45"/>
      <c r="FN133" s="45"/>
      <c r="FO133" s="45"/>
      <c r="FP133" s="45"/>
      <c r="FQ133" s="45"/>
      <c r="FR133" s="45"/>
      <c r="FS133" s="45"/>
      <c r="FT133" s="45"/>
      <c r="FU133" s="45"/>
      <c r="FV133" s="45"/>
      <c r="FW133" s="45"/>
      <c r="FX133" s="45"/>
      <c r="FY133" s="45"/>
      <c r="FZ133" s="45"/>
      <c r="GA133" s="45"/>
      <c r="GB133" s="45"/>
      <c r="GC133" s="45"/>
      <c r="GD133" s="45"/>
      <c r="GE133" s="45"/>
      <c r="GF133" s="45"/>
      <c r="GG133" s="45"/>
      <c r="GH133" s="45"/>
      <c r="GI133" s="45"/>
      <c r="GJ133" s="45"/>
      <c r="GK133" s="45"/>
      <c r="GL133" s="45"/>
      <c r="GM133" s="45"/>
      <c r="GN133" s="45"/>
      <c r="GO133" s="45"/>
      <c r="GP133" s="45"/>
      <c r="GQ133" s="45"/>
      <c r="GR133" s="45"/>
      <c r="GS133" s="45"/>
      <c r="GT133" s="45"/>
      <c r="GU133" s="45"/>
      <c r="GV133" s="45"/>
      <c r="GW133" s="45"/>
      <c r="GX133" s="45"/>
      <c r="GY133" s="45"/>
      <c r="GZ133" s="45"/>
      <c r="HA133" s="45"/>
      <c r="HB133" s="45"/>
      <c r="HC133" s="45"/>
      <c r="HD133" s="45"/>
      <c r="HE133" s="45"/>
      <c r="HF133" s="45"/>
      <c r="HG133" s="45"/>
      <c r="HH133" s="45"/>
      <c r="HI133" s="45"/>
      <c r="HJ133" s="45"/>
      <c r="HK133" s="45"/>
      <c r="HL133" s="45"/>
      <c r="HM133" s="45"/>
      <c r="HN133" s="45"/>
      <c r="HO133" s="45"/>
      <c r="HP133" s="45"/>
      <c r="HQ133" s="45"/>
      <c r="HR133" s="45"/>
      <c r="HS133" s="45"/>
      <c r="HT133" s="45"/>
      <c r="HU133" s="45"/>
      <c r="HV133" s="45"/>
      <c r="HW133" s="45"/>
      <c r="HX133" s="45"/>
      <c r="HY133" s="45"/>
      <c r="HZ133" s="45"/>
      <c r="IA133" s="45"/>
      <c r="IB133" s="45"/>
      <c r="IC133" s="45"/>
      <c r="ID133" s="45"/>
      <c r="IE133" s="45"/>
      <c r="IF133" s="45"/>
      <c r="IG133" s="45"/>
      <c r="IH133" s="45"/>
      <c r="II133" s="45"/>
      <c r="IJ133" s="45"/>
      <c r="IK133" s="45"/>
      <c r="IL133" s="45"/>
      <c r="IM133" s="45"/>
      <c r="IN133" s="45"/>
    </row>
    <row r="134" spans="1:248" s="62" customFormat="1" ht="60">
      <c r="A134" s="65"/>
      <c r="B134" s="82" t="s">
        <v>370</v>
      </c>
      <c r="C134" s="121"/>
      <c r="D134" s="60"/>
      <c r="E134" s="60"/>
      <c r="F134" s="60"/>
      <c r="G134" s="68"/>
      <c r="H134" s="68"/>
      <c r="I134" s="145"/>
      <c r="J134" s="61"/>
      <c r="K134" s="61"/>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5"/>
      <c r="CE134" s="45"/>
      <c r="CF134" s="45"/>
      <c r="CG134" s="45"/>
      <c r="CH134" s="45"/>
      <c r="CI134" s="45"/>
      <c r="CJ134" s="45"/>
      <c r="CK134" s="45"/>
      <c r="CL134" s="45"/>
      <c r="CM134" s="45"/>
      <c r="CN134" s="45"/>
      <c r="CO134" s="45"/>
      <c r="CP134" s="45"/>
      <c r="CQ134" s="45"/>
      <c r="CR134" s="45"/>
      <c r="CS134" s="45"/>
      <c r="CT134" s="45"/>
      <c r="CU134" s="45"/>
      <c r="CV134" s="45"/>
      <c r="CW134" s="45"/>
      <c r="CX134" s="45"/>
      <c r="CY134" s="45"/>
      <c r="CZ134" s="45"/>
      <c r="DA134" s="45"/>
      <c r="DB134" s="45"/>
      <c r="DC134" s="45"/>
      <c r="DD134" s="45"/>
      <c r="DE134" s="45"/>
      <c r="DF134" s="45"/>
      <c r="DG134" s="45"/>
      <c r="DH134" s="45"/>
      <c r="DI134" s="45"/>
      <c r="DJ134" s="45"/>
      <c r="DK134" s="45"/>
      <c r="DL134" s="45"/>
      <c r="DM134" s="45"/>
      <c r="DN134" s="45"/>
      <c r="DO134" s="45"/>
      <c r="DP134" s="45"/>
      <c r="DQ134" s="45"/>
      <c r="DR134" s="45"/>
      <c r="DS134" s="45"/>
      <c r="DT134" s="45"/>
      <c r="DU134" s="45"/>
      <c r="DV134" s="45"/>
      <c r="DW134" s="45"/>
      <c r="DX134" s="45"/>
      <c r="DY134" s="45"/>
      <c r="DZ134" s="45"/>
      <c r="EA134" s="45"/>
      <c r="EB134" s="45"/>
      <c r="EC134" s="45"/>
      <c r="ED134" s="45"/>
      <c r="EE134" s="45"/>
      <c r="EF134" s="45"/>
      <c r="EG134" s="45"/>
      <c r="EH134" s="45"/>
      <c r="EI134" s="45"/>
      <c r="EJ134" s="45"/>
      <c r="EK134" s="45"/>
      <c r="EL134" s="45"/>
      <c r="EM134" s="45"/>
      <c r="EN134" s="45"/>
      <c r="EO134" s="45"/>
      <c r="EP134" s="45"/>
      <c r="EQ134" s="45"/>
      <c r="ER134" s="45"/>
      <c r="ES134" s="45"/>
      <c r="ET134" s="45"/>
      <c r="EU134" s="45"/>
      <c r="EV134" s="45"/>
      <c r="EW134" s="45"/>
      <c r="EX134" s="45"/>
      <c r="EY134" s="45"/>
      <c r="EZ134" s="45"/>
      <c r="FA134" s="45"/>
      <c r="FB134" s="45"/>
      <c r="FC134" s="45"/>
      <c r="FD134" s="45"/>
      <c r="FE134" s="45"/>
      <c r="FF134" s="45"/>
      <c r="FG134" s="45"/>
      <c r="FH134" s="45"/>
      <c r="FI134" s="45"/>
      <c r="FJ134" s="45"/>
      <c r="FK134" s="45"/>
      <c r="FL134" s="45"/>
      <c r="FM134" s="45"/>
      <c r="FN134" s="45"/>
      <c r="FO134" s="45"/>
      <c r="FP134" s="45"/>
      <c r="FQ134" s="45"/>
      <c r="FR134" s="45"/>
      <c r="FS134" s="45"/>
      <c r="FT134" s="45"/>
      <c r="FU134" s="45"/>
      <c r="FV134" s="45"/>
      <c r="FW134" s="45"/>
      <c r="FX134" s="45"/>
      <c r="FY134" s="45"/>
      <c r="FZ134" s="45"/>
      <c r="GA134" s="45"/>
      <c r="GB134" s="45"/>
      <c r="GC134" s="45"/>
      <c r="GD134" s="45"/>
      <c r="GE134" s="45"/>
      <c r="GF134" s="45"/>
      <c r="GG134" s="45"/>
      <c r="GH134" s="45"/>
      <c r="GI134" s="45"/>
      <c r="GJ134" s="45"/>
      <c r="GK134" s="45"/>
      <c r="GL134" s="45"/>
      <c r="GM134" s="45"/>
      <c r="GN134" s="45"/>
      <c r="GO134" s="45"/>
      <c r="GP134" s="45"/>
      <c r="GQ134" s="45"/>
      <c r="GR134" s="45"/>
      <c r="GS134" s="45"/>
      <c r="GT134" s="45"/>
      <c r="GU134" s="45"/>
      <c r="GV134" s="45"/>
      <c r="GW134" s="45"/>
      <c r="GX134" s="45"/>
      <c r="GY134" s="45"/>
      <c r="GZ134" s="45"/>
      <c r="HA134" s="45"/>
      <c r="HB134" s="45"/>
      <c r="HC134" s="45"/>
      <c r="HD134" s="45"/>
      <c r="HE134" s="45"/>
      <c r="HF134" s="45"/>
      <c r="HG134" s="45"/>
      <c r="HH134" s="45"/>
      <c r="HI134" s="45"/>
      <c r="HJ134" s="45"/>
      <c r="HK134" s="45"/>
      <c r="HL134" s="45"/>
      <c r="HM134" s="45"/>
      <c r="HN134" s="45"/>
      <c r="HO134" s="45"/>
      <c r="HP134" s="45"/>
      <c r="HQ134" s="45"/>
      <c r="HR134" s="45"/>
      <c r="HS134" s="45"/>
      <c r="HT134" s="45"/>
      <c r="HU134" s="45"/>
      <c r="HV134" s="45"/>
      <c r="HW134" s="45"/>
      <c r="HX134" s="45"/>
      <c r="HY134" s="45"/>
      <c r="HZ134" s="45"/>
      <c r="IA134" s="45"/>
      <c r="IB134" s="45"/>
      <c r="IC134" s="45"/>
      <c r="ID134" s="45"/>
      <c r="IE134" s="45"/>
      <c r="IF134" s="45"/>
      <c r="IG134" s="45"/>
      <c r="IH134" s="45"/>
      <c r="II134" s="45"/>
      <c r="IJ134" s="45"/>
      <c r="IK134" s="45"/>
      <c r="IL134" s="45"/>
      <c r="IM134" s="45"/>
      <c r="IN134" s="45"/>
    </row>
    <row r="135" spans="1:248" s="62" customFormat="1" ht="16.5" customHeight="1">
      <c r="A135" s="65"/>
      <c r="B135" s="82" t="s">
        <v>391</v>
      </c>
      <c r="C135" s="121"/>
      <c r="D135" s="60"/>
      <c r="E135" s="60"/>
      <c r="F135" s="60"/>
      <c r="G135" s="68"/>
      <c r="H135" s="68"/>
      <c r="I135" s="145"/>
      <c r="J135" s="61"/>
      <c r="K135" s="61"/>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5"/>
      <c r="DF135" s="45"/>
      <c r="DG135" s="45"/>
      <c r="DH135" s="45"/>
      <c r="DI135" s="45"/>
      <c r="DJ135" s="45"/>
      <c r="DK135" s="45"/>
      <c r="DL135" s="45"/>
      <c r="DM135" s="45"/>
      <c r="DN135" s="45"/>
      <c r="DO135" s="45"/>
      <c r="DP135" s="45"/>
      <c r="DQ135" s="45"/>
      <c r="DR135" s="45"/>
      <c r="DS135" s="45"/>
      <c r="DT135" s="45"/>
      <c r="DU135" s="45"/>
      <c r="DV135" s="45"/>
      <c r="DW135" s="45"/>
      <c r="DX135" s="45"/>
      <c r="DY135" s="45"/>
      <c r="DZ135" s="45"/>
      <c r="EA135" s="45"/>
      <c r="EB135" s="45"/>
      <c r="EC135" s="45"/>
      <c r="ED135" s="45"/>
      <c r="EE135" s="45"/>
      <c r="EF135" s="45"/>
      <c r="EG135" s="45"/>
      <c r="EH135" s="45"/>
      <c r="EI135" s="45"/>
      <c r="EJ135" s="45"/>
      <c r="EK135" s="45"/>
      <c r="EL135" s="45"/>
      <c r="EM135" s="45"/>
      <c r="EN135" s="45"/>
      <c r="EO135" s="45"/>
      <c r="EP135" s="45"/>
      <c r="EQ135" s="45"/>
      <c r="ER135" s="45"/>
      <c r="ES135" s="45"/>
      <c r="ET135" s="45"/>
      <c r="EU135" s="45"/>
      <c r="EV135" s="45"/>
      <c r="EW135" s="45"/>
      <c r="EX135" s="45"/>
      <c r="EY135" s="45"/>
      <c r="EZ135" s="45"/>
      <c r="FA135" s="45"/>
      <c r="FB135" s="45"/>
      <c r="FC135" s="45"/>
      <c r="FD135" s="45"/>
      <c r="FE135" s="45"/>
      <c r="FF135" s="45"/>
      <c r="FG135" s="45"/>
      <c r="FH135" s="45"/>
      <c r="FI135" s="45"/>
      <c r="FJ135" s="45"/>
      <c r="FK135" s="45"/>
      <c r="FL135" s="45"/>
      <c r="FM135" s="45"/>
      <c r="FN135" s="45"/>
      <c r="FO135" s="45"/>
      <c r="FP135" s="45"/>
      <c r="FQ135" s="45"/>
      <c r="FR135" s="45"/>
      <c r="FS135" s="45"/>
      <c r="FT135" s="45"/>
      <c r="FU135" s="45"/>
      <c r="FV135" s="45"/>
      <c r="FW135" s="45"/>
      <c r="FX135" s="45"/>
      <c r="FY135" s="45"/>
      <c r="FZ135" s="45"/>
      <c r="GA135" s="45"/>
      <c r="GB135" s="45"/>
      <c r="GC135" s="45"/>
      <c r="GD135" s="45"/>
      <c r="GE135" s="45"/>
      <c r="GF135" s="45"/>
      <c r="GG135" s="45"/>
      <c r="GH135" s="45"/>
      <c r="GI135" s="45"/>
      <c r="GJ135" s="45"/>
      <c r="GK135" s="45"/>
      <c r="GL135" s="45"/>
      <c r="GM135" s="45"/>
      <c r="GN135" s="45"/>
      <c r="GO135" s="45"/>
      <c r="GP135" s="45"/>
      <c r="GQ135" s="45"/>
      <c r="GR135" s="45"/>
      <c r="GS135" s="45"/>
      <c r="GT135" s="45"/>
      <c r="GU135" s="45"/>
      <c r="GV135" s="45"/>
      <c r="GW135" s="45"/>
      <c r="GX135" s="45"/>
      <c r="GY135" s="45"/>
      <c r="GZ135" s="45"/>
      <c r="HA135" s="45"/>
      <c r="HB135" s="45"/>
      <c r="HC135" s="45"/>
      <c r="HD135" s="45"/>
      <c r="HE135" s="45"/>
      <c r="HF135" s="45"/>
      <c r="HG135" s="45"/>
      <c r="HH135" s="45"/>
      <c r="HI135" s="45"/>
      <c r="HJ135" s="45"/>
      <c r="HK135" s="45"/>
      <c r="HL135" s="45"/>
      <c r="HM135" s="45"/>
      <c r="HN135" s="45"/>
      <c r="HO135" s="45"/>
      <c r="HP135" s="45"/>
      <c r="HQ135" s="45"/>
      <c r="HR135" s="45"/>
      <c r="HS135" s="45"/>
      <c r="HT135" s="45"/>
      <c r="HU135" s="45"/>
      <c r="HV135" s="45"/>
      <c r="HW135" s="45"/>
      <c r="HX135" s="45"/>
      <c r="HY135" s="45"/>
      <c r="HZ135" s="45"/>
      <c r="IA135" s="45"/>
      <c r="IB135" s="45"/>
      <c r="IC135" s="45"/>
      <c r="ID135" s="45"/>
      <c r="IE135" s="45"/>
      <c r="IF135" s="45"/>
      <c r="IG135" s="45"/>
      <c r="IH135" s="45"/>
      <c r="II135" s="45"/>
      <c r="IJ135" s="45"/>
      <c r="IK135" s="45"/>
      <c r="IL135" s="45"/>
      <c r="IM135" s="45"/>
      <c r="IN135" s="45"/>
    </row>
    <row r="136" spans="1:248" ht="30">
      <c r="A136" s="58"/>
      <c r="B136" s="82" t="s">
        <v>392</v>
      </c>
      <c r="C136" s="121"/>
      <c r="D136" s="60">
        <v>1523370</v>
      </c>
      <c r="E136" s="60">
        <v>1001540</v>
      </c>
      <c r="F136" s="60">
        <v>1001540</v>
      </c>
      <c r="G136" s="96">
        <v>1001535.34</v>
      </c>
      <c r="H136" s="96">
        <f t="shared" ref="H136" si="67">G136-I136</f>
        <v>500767.54</v>
      </c>
      <c r="I136" s="145">
        <v>500767.8</v>
      </c>
      <c r="J136" s="61"/>
      <c r="K136" s="61"/>
    </row>
    <row r="137" spans="1:248" ht="16.5" customHeight="1">
      <c r="A137" s="58"/>
      <c r="B137" s="82" t="s">
        <v>393</v>
      </c>
      <c r="C137" s="121"/>
      <c r="D137" s="60"/>
      <c r="E137" s="60"/>
      <c r="F137" s="60"/>
      <c r="G137" s="68"/>
      <c r="H137" s="68"/>
      <c r="I137" s="145"/>
      <c r="J137" s="61"/>
      <c r="K137" s="61"/>
    </row>
    <row r="138" spans="1:248" s="62" customFormat="1" ht="16.5" customHeight="1">
      <c r="A138" s="65"/>
      <c r="B138" s="82" t="s">
        <v>394</v>
      </c>
      <c r="C138" s="121">
        <f>C139+C140</f>
        <v>0</v>
      </c>
      <c r="D138" s="121">
        <f t="shared" ref="D138:I138" si="68">D139+D140</f>
        <v>0</v>
      </c>
      <c r="E138" s="121">
        <f t="shared" si="68"/>
        <v>0</v>
      </c>
      <c r="F138" s="121">
        <f t="shared" si="68"/>
        <v>0</v>
      </c>
      <c r="G138" s="121">
        <f t="shared" si="68"/>
        <v>0</v>
      </c>
      <c r="H138" s="121">
        <f t="shared" si="68"/>
        <v>0</v>
      </c>
      <c r="I138" s="150">
        <f t="shared" si="68"/>
        <v>0</v>
      </c>
      <c r="J138" s="61"/>
      <c r="K138" s="61"/>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45"/>
      <c r="CR138" s="45"/>
      <c r="CS138" s="45"/>
      <c r="CT138" s="45"/>
      <c r="CU138" s="45"/>
      <c r="CV138" s="45"/>
      <c r="CW138" s="45"/>
      <c r="CX138" s="45"/>
      <c r="CY138" s="45"/>
      <c r="CZ138" s="45"/>
      <c r="DA138" s="45"/>
      <c r="DB138" s="45"/>
      <c r="DC138" s="45"/>
      <c r="DD138" s="45"/>
      <c r="DE138" s="45"/>
      <c r="DF138" s="45"/>
      <c r="DG138" s="45"/>
      <c r="DH138" s="45"/>
      <c r="DI138" s="45"/>
      <c r="DJ138" s="45"/>
      <c r="DK138" s="45"/>
      <c r="DL138" s="45"/>
      <c r="DM138" s="45"/>
      <c r="DN138" s="45"/>
      <c r="DO138" s="45"/>
      <c r="DP138" s="45"/>
      <c r="DQ138" s="45"/>
      <c r="DR138" s="45"/>
      <c r="DS138" s="45"/>
      <c r="DT138" s="45"/>
      <c r="DU138" s="45"/>
      <c r="DV138" s="45"/>
      <c r="DW138" s="45"/>
      <c r="DX138" s="45"/>
      <c r="DY138" s="45"/>
      <c r="DZ138" s="45"/>
      <c r="EA138" s="45"/>
      <c r="EB138" s="45"/>
      <c r="EC138" s="45"/>
      <c r="ED138" s="45"/>
      <c r="EE138" s="45"/>
      <c r="EF138" s="45"/>
      <c r="EG138" s="45"/>
      <c r="EH138" s="45"/>
      <c r="EI138" s="45"/>
      <c r="EJ138" s="45"/>
      <c r="EK138" s="45"/>
      <c r="EL138" s="45"/>
      <c r="EM138" s="45"/>
      <c r="EN138" s="45"/>
      <c r="EO138" s="45"/>
      <c r="EP138" s="45"/>
      <c r="EQ138" s="45"/>
      <c r="ER138" s="45"/>
      <c r="ES138" s="45"/>
      <c r="ET138" s="45"/>
      <c r="EU138" s="45"/>
      <c r="EV138" s="45"/>
      <c r="EW138" s="45"/>
      <c r="EX138" s="45"/>
      <c r="EY138" s="45"/>
      <c r="EZ138" s="45"/>
      <c r="FA138" s="45"/>
      <c r="FB138" s="45"/>
      <c r="FC138" s="45"/>
      <c r="FD138" s="45"/>
      <c r="FE138" s="45"/>
      <c r="FF138" s="45"/>
      <c r="FG138" s="45"/>
      <c r="FH138" s="45"/>
      <c r="FI138" s="45"/>
      <c r="FJ138" s="45"/>
      <c r="FK138" s="45"/>
      <c r="FL138" s="45"/>
      <c r="FM138" s="45"/>
      <c r="FN138" s="45"/>
      <c r="FO138" s="45"/>
      <c r="FP138" s="45"/>
      <c r="FQ138" s="45"/>
      <c r="FR138" s="45"/>
      <c r="FS138" s="45"/>
      <c r="FT138" s="45"/>
      <c r="FU138" s="45"/>
      <c r="FV138" s="45"/>
      <c r="FW138" s="45"/>
      <c r="FX138" s="45"/>
      <c r="FY138" s="45"/>
      <c r="FZ138" s="45"/>
      <c r="GA138" s="45"/>
      <c r="GB138" s="45"/>
      <c r="GC138" s="45"/>
      <c r="GD138" s="45"/>
      <c r="GE138" s="45"/>
      <c r="GF138" s="45"/>
      <c r="GG138" s="45"/>
      <c r="GH138" s="45"/>
      <c r="GI138" s="45"/>
      <c r="GJ138" s="45"/>
      <c r="GK138" s="45"/>
      <c r="GL138" s="45"/>
      <c r="GM138" s="45"/>
      <c r="GN138" s="45"/>
      <c r="GO138" s="45"/>
      <c r="GP138" s="45"/>
      <c r="GQ138" s="45"/>
      <c r="GR138" s="45"/>
      <c r="GS138" s="45"/>
      <c r="GT138" s="45"/>
      <c r="GU138" s="45"/>
      <c r="GV138" s="45"/>
      <c r="GW138" s="45"/>
      <c r="GX138" s="45"/>
      <c r="GY138" s="45"/>
      <c r="GZ138" s="45"/>
      <c r="HA138" s="45"/>
      <c r="HB138" s="45"/>
      <c r="HC138" s="45"/>
      <c r="HD138" s="45"/>
      <c r="HE138" s="45"/>
      <c r="HF138" s="45"/>
      <c r="HG138" s="45"/>
      <c r="HH138" s="45"/>
      <c r="HI138" s="45"/>
      <c r="HJ138" s="45"/>
      <c r="HK138" s="45"/>
      <c r="HL138" s="45"/>
      <c r="HM138" s="45"/>
      <c r="HN138" s="45"/>
      <c r="HO138" s="45"/>
      <c r="HP138" s="45"/>
      <c r="HQ138" s="45"/>
      <c r="HR138" s="45"/>
      <c r="HS138" s="45"/>
      <c r="HT138" s="45"/>
      <c r="HU138" s="45"/>
      <c r="HV138" s="45"/>
      <c r="HW138" s="45"/>
      <c r="HX138" s="45"/>
      <c r="HY138" s="45"/>
      <c r="HZ138" s="45"/>
      <c r="IA138" s="45"/>
      <c r="IB138" s="45"/>
      <c r="IC138" s="45"/>
      <c r="ID138" s="45"/>
      <c r="IE138" s="45"/>
      <c r="IF138" s="45"/>
      <c r="IG138" s="45"/>
      <c r="IH138" s="45"/>
      <c r="II138" s="45"/>
      <c r="IJ138" s="45"/>
      <c r="IK138" s="45"/>
      <c r="IL138" s="45"/>
      <c r="IM138" s="45"/>
      <c r="IN138" s="45"/>
    </row>
    <row r="139" spans="1:248" s="62" customFormat="1" ht="16.5" customHeight="1">
      <c r="A139" s="65"/>
      <c r="B139" s="82" t="s">
        <v>368</v>
      </c>
      <c r="C139" s="121"/>
      <c r="D139" s="60"/>
      <c r="E139" s="60"/>
      <c r="F139" s="60"/>
      <c r="G139" s="68"/>
      <c r="H139" s="68"/>
      <c r="I139" s="145"/>
      <c r="J139" s="61"/>
      <c r="K139" s="61"/>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c r="BW139" s="45"/>
      <c r="BX139" s="45"/>
      <c r="BY139" s="45"/>
      <c r="BZ139" s="45"/>
      <c r="CA139" s="45"/>
      <c r="CB139" s="45"/>
      <c r="CC139" s="45"/>
      <c r="CD139" s="45"/>
      <c r="CE139" s="45"/>
      <c r="CF139" s="45"/>
      <c r="CG139" s="45"/>
      <c r="CH139" s="45"/>
      <c r="CI139" s="45"/>
      <c r="CJ139" s="45"/>
      <c r="CK139" s="45"/>
      <c r="CL139" s="45"/>
      <c r="CM139" s="45"/>
      <c r="CN139" s="45"/>
      <c r="CO139" s="45"/>
      <c r="CP139" s="45"/>
      <c r="CQ139" s="45"/>
      <c r="CR139" s="45"/>
      <c r="CS139" s="45"/>
      <c r="CT139" s="45"/>
      <c r="CU139" s="45"/>
      <c r="CV139" s="45"/>
      <c r="CW139" s="45"/>
      <c r="CX139" s="45"/>
      <c r="CY139" s="45"/>
      <c r="CZ139" s="45"/>
      <c r="DA139" s="45"/>
      <c r="DB139" s="45"/>
      <c r="DC139" s="45"/>
      <c r="DD139" s="45"/>
      <c r="DE139" s="45"/>
      <c r="DF139" s="45"/>
      <c r="DG139" s="45"/>
      <c r="DH139" s="45"/>
      <c r="DI139" s="45"/>
      <c r="DJ139" s="45"/>
      <c r="DK139" s="45"/>
      <c r="DL139" s="45"/>
      <c r="DM139" s="45"/>
      <c r="DN139" s="45"/>
      <c r="DO139" s="45"/>
      <c r="DP139" s="45"/>
      <c r="DQ139" s="45"/>
      <c r="DR139" s="45"/>
      <c r="DS139" s="45"/>
      <c r="DT139" s="45"/>
      <c r="DU139" s="45"/>
      <c r="DV139" s="45"/>
      <c r="DW139" s="45"/>
      <c r="DX139" s="45"/>
      <c r="DY139" s="45"/>
      <c r="DZ139" s="45"/>
      <c r="EA139" s="45"/>
      <c r="EB139" s="45"/>
      <c r="EC139" s="45"/>
      <c r="ED139" s="45"/>
      <c r="EE139" s="45"/>
      <c r="EF139" s="45"/>
      <c r="EG139" s="45"/>
      <c r="EH139" s="45"/>
      <c r="EI139" s="45"/>
      <c r="EJ139" s="45"/>
      <c r="EK139" s="45"/>
      <c r="EL139" s="45"/>
      <c r="EM139" s="45"/>
      <c r="EN139" s="45"/>
      <c r="EO139" s="45"/>
      <c r="EP139" s="45"/>
      <c r="EQ139" s="45"/>
      <c r="ER139" s="45"/>
      <c r="ES139" s="45"/>
      <c r="ET139" s="45"/>
      <c r="EU139" s="45"/>
      <c r="EV139" s="45"/>
      <c r="EW139" s="45"/>
      <c r="EX139" s="45"/>
      <c r="EY139" s="45"/>
      <c r="EZ139" s="45"/>
      <c r="FA139" s="45"/>
      <c r="FB139" s="45"/>
      <c r="FC139" s="45"/>
      <c r="FD139" s="45"/>
      <c r="FE139" s="45"/>
      <c r="FF139" s="45"/>
      <c r="FG139" s="45"/>
      <c r="FH139" s="45"/>
      <c r="FI139" s="45"/>
      <c r="FJ139" s="45"/>
      <c r="FK139" s="45"/>
      <c r="FL139" s="45"/>
      <c r="FM139" s="45"/>
      <c r="FN139" s="45"/>
      <c r="FO139" s="45"/>
      <c r="FP139" s="45"/>
      <c r="FQ139" s="45"/>
      <c r="FR139" s="45"/>
      <c r="FS139" s="45"/>
      <c r="FT139" s="45"/>
      <c r="FU139" s="45"/>
      <c r="FV139" s="45"/>
      <c r="FW139" s="45"/>
      <c r="FX139" s="45"/>
      <c r="FY139" s="45"/>
      <c r="FZ139" s="45"/>
      <c r="GA139" s="45"/>
      <c r="GB139" s="45"/>
      <c r="GC139" s="45"/>
      <c r="GD139" s="45"/>
      <c r="GE139" s="45"/>
      <c r="GF139" s="45"/>
      <c r="GG139" s="45"/>
      <c r="GH139" s="45"/>
      <c r="GI139" s="45"/>
      <c r="GJ139" s="45"/>
      <c r="GK139" s="45"/>
      <c r="GL139" s="45"/>
      <c r="GM139" s="45"/>
      <c r="GN139" s="45"/>
      <c r="GO139" s="45"/>
      <c r="GP139" s="45"/>
      <c r="GQ139" s="45"/>
      <c r="GR139" s="45"/>
      <c r="GS139" s="45"/>
      <c r="GT139" s="45"/>
      <c r="GU139" s="45"/>
      <c r="GV139" s="45"/>
      <c r="GW139" s="45"/>
      <c r="GX139" s="45"/>
      <c r="GY139" s="45"/>
      <c r="GZ139" s="45"/>
      <c r="HA139" s="45"/>
      <c r="HB139" s="45"/>
      <c r="HC139" s="45"/>
      <c r="HD139" s="45"/>
      <c r="HE139" s="45"/>
      <c r="HF139" s="45"/>
      <c r="HG139" s="45"/>
      <c r="HH139" s="45"/>
      <c r="HI139" s="45"/>
      <c r="HJ139" s="45"/>
      <c r="HK139" s="45"/>
      <c r="HL139" s="45"/>
      <c r="HM139" s="45"/>
      <c r="HN139" s="45"/>
      <c r="HO139" s="45"/>
      <c r="HP139" s="45"/>
      <c r="HQ139" s="45"/>
      <c r="HR139" s="45"/>
      <c r="HS139" s="45"/>
      <c r="HT139" s="45"/>
      <c r="HU139" s="45"/>
      <c r="HV139" s="45"/>
      <c r="HW139" s="45"/>
      <c r="HX139" s="45"/>
      <c r="HY139" s="45"/>
      <c r="HZ139" s="45"/>
      <c r="IA139" s="45"/>
      <c r="IB139" s="45"/>
      <c r="IC139" s="45"/>
      <c r="ID139" s="45"/>
      <c r="IE139" s="45"/>
      <c r="IF139" s="45"/>
      <c r="IG139" s="45"/>
      <c r="IH139" s="45"/>
      <c r="II139" s="45"/>
      <c r="IJ139" s="45"/>
      <c r="IK139" s="45"/>
      <c r="IL139" s="45"/>
      <c r="IM139" s="45"/>
      <c r="IN139" s="45"/>
    </row>
    <row r="140" spans="1:248" s="62" customFormat="1" ht="60">
      <c r="A140" s="65"/>
      <c r="B140" s="82" t="s">
        <v>370</v>
      </c>
      <c r="C140" s="121"/>
      <c r="D140" s="60"/>
      <c r="E140" s="60"/>
      <c r="F140" s="60"/>
      <c r="G140" s="68"/>
      <c r="H140" s="68"/>
      <c r="I140" s="145"/>
      <c r="J140" s="61"/>
      <c r="K140" s="61"/>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c r="BW140" s="45"/>
      <c r="BX140" s="45"/>
      <c r="BY140" s="45"/>
      <c r="BZ140" s="45"/>
      <c r="CA140" s="45"/>
      <c r="CB140" s="45"/>
      <c r="CC140" s="45"/>
      <c r="CD140" s="45"/>
      <c r="CE140" s="45"/>
      <c r="CF140" s="45"/>
      <c r="CG140" s="45"/>
      <c r="CH140" s="45"/>
      <c r="CI140" s="45"/>
      <c r="CJ140" s="45"/>
      <c r="CK140" s="45"/>
      <c r="CL140" s="45"/>
      <c r="CM140" s="45"/>
      <c r="CN140" s="45"/>
      <c r="CO140" s="45"/>
      <c r="CP140" s="45"/>
      <c r="CQ140" s="45"/>
      <c r="CR140" s="45"/>
      <c r="CS140" s="45"/>
      <c r="CT140" s="45"/>
      <c r="CU140" s="45"/>
      <c r="CV140" s="45"/>
      <c r="CW140" s="45"/>
      <c r="CX140" s="45"/>
      <c r="CY140" s="45"/>
      <c r="CZ140" s="45"/>
      <c r="DA140" s="45"/>
      <c r="DB140" s="45"/>
      <c r="DC140" s="45"/>
      <c r="DD140" s="45"/>
      <c r="DE140" s="45"/>
      <c r="DF140" s="45"/>
      <c r="DG140" s="45"/>
      <c r="DH140" s="45"/>
      <c r="DI140" s="45"/>
      <c r="DJ140" s="45"/>
      <c r="DK140" s="45"/>
      <c r="DL140" s="45"/>
      <c r="DM140" s="45"/>
      <c r="DN140" s="45"/>
      <c r="DO140" s="45"/>
      <c r="DP140" s="45"/>
      <c r="DQ140" s="45"/>
      <c r="DR140" s="45"/>
      <c r="DS140" s="45"/>
      <c r="DT140" s="45"/>
      <c r="DU140" s="45"/>
      <c r="DV140" s="45"/>
      <c r="DW140" s="45"/>
      <c r="DX140" s="45"/>
      <c r="DY140" s="45"/>
      <c r="DZ140" s="45"/>
      <c r="EA140" s="45"/>
      <c r="EB140" s="45"/>
      <c r="EC140" s="45"/>
      <c r="ED140" s="45"/>
      <c r="EE140" s="45"/>
      <c r="EF140" s="45"/>
      <c r="EG140" s="45"/>
      <c r="EH140" s="45"/>
      <c r="EI140" s="45"/>
      <c r="EJ140" s="45"/>
      <c r="EK140" s="45"/>
      <c r="EL140" s="45"/>
      <c r="EM140" s="45"/>
      <c r="EN140" s="45"/>
      <c r="EO140" s="45"/>
      <c r="EP140" s="45"/>
      <c r="EQ140" s="45"/>
      <c r="ER140" s="45"/>
      <c r="ES140" s="45"/>
      <c r="ET140" s="45"/>
      <c r="EU140" s="45"/>
      <c r="EV140" s="45"/>
      <c r="EW140" s="45"/>
      <c r="EX140" s="45"/>
      <c r="EY140" s="45"/>
      <c r="EZ140" s="45"/>
      <c r="FA140" s="45"/>
      <c r="FB140" s="45"/>
      <c r="FC140" s="45"/>
      <c r="FD140" s="45"/>
      <c r="FE140" s="45"/>
      <c r="FF140" s="45"/>
      <c r="FG140" s="45"/>
      <c r="FH140" s="45"/>
      <c r="FI140" s="45"/>
      <c r="FJ140" s="45"/>
      <c r="FK140" s="45"/>
      <c r="FL140" s="45"/>
      <c r="FM140" s="45"/>
      <c r="FN140" s="45"/>
      <c r="FO140" s="45"/>
      <c r="FP140" s="45"/>
      <c r="FQ140" s="45"/>
      <c r="FR140" s="45"/>
      <c r="FS140" s="45"/>
      <c r="FT140" s="45"/>
      <c r="FU140" s="45"/>
      <c r="FV140" s="45"/>
      <c r="FW140" s="45"/>
      <c r="FX140" s="45"/>
      <c r="FY140" s="45"/>
      <c r="FZ140" s="45"/>
      <c r="GA140" s="45"/>
      <c r="GB140" s="45"/>
      <c r="GC140" s="45"/>
      <c r="GD140" s="45"/>
      <c r="GE140" s="45"/>
      <c r="GF140" s="45"/>
      <c r="GG140" s="45"/>
      <c r="GH140" s="45"/>
      <c r="GI140" s="45"/>
      <c r="GJ140" s="45"/>
      <c r="GK140" s="45"/>
      <c r="GL140" s="45"/>
      <c r="GM140" s="45"/>
      <c r="GN140" s="45"/>
      <c r="GO140" s="45"/>
      <c r="GP140" s="45"/>
      <c r="GQ140" s="45"/>
      <c r="GR140" s="45"/>
      <c r="GS140" s="45"/>
      <c r="GT140" s="45"/>
      <c r="GU140" s="45"/>
      <c r="GV140" s="45"/>
      <c r="GW140" s="45"/>
      <c r="GX140" s="45"/>
      <c r="GY140" s="45"/>
      <c r="GZ140" s="45"/>
      <c r="HA140" s="45"/>
      <c r="HB140" s="45"/>
      <c r="HC140" s="45"/>
      <c r="HD140" s="45"/>
      <c r="HE140" s="45"/>
      <c r="HF140" s="45"/>
      <c r="HG140" s="45"/>
      <c r="HH140" s="45"/>
      <c r="HI140" s="45"/>
      <c r="HJ140" s="45"/>
      <c r="HK140" s="45"/>
      <c r="HL140" s="45"/>
      <c r="HM140" s="45"/>
      <c r="HN140" s="45"/>
      <c r="HO140" s="45"/>
      <c r="HP140" s="45"/>
      <c r="HQ140" s="45"/>
      <c r="HR140" s="45"/>
      <c r="HS140" s="45"/>
      <c r="HT140" s="45"/>
      <c r="HU140" s="45"/>
      <c r="HV140" s="45"/>
      <c r="HW140" s="45"/>
      <c r="HX140" s="45"/>
      <c r="HY140" s="45"/>
      <c r="HZ140" s="45"/>
      <c r="IA140" s="45"/>
      <c r="IB140" s="45"/>
      <c r="IC140" s="45"/>
      <c r="ID140" s="45"/>
      <c r="IE140" s="45"/>
      <c r="IF140" s="45"/>
      <c r="IG140" s="45"/>
      <c r="IH140" s="45"/>
      <c r="II140" s="45"/>
      <c r="IJ140" s="45"/>
      <c r="IK140" s="45"/>
      <c r="IL140" s="45"/>
      <c r="IM140" s="45"/>
      <c r="IN140" s="45"/>
    </row>
    <row r="141" spans="1:248" s="62" customFormat="1" ht="16.5" customHeight="1">
      <c r="A141" s="65"/>
      <c r="B141" s="69" t="s">
        <v>361</v>
      </c>
      <c r="C141" s="121"/>
      <c r="D141" s="60"/>
      <c r="E141" s="60"/>
      <c r="F141" s="60"/>
      <c r="G141" s="68"/>
      <c r="H141" s="68"/>
      <c r="I141" s="145"/>
      <c r="J141" s="61"/>
      <c r="K141" s="61"/>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c r="BW141" s="45"/>
      <c r="BX141" s="45"/>
      <c r="BY141" s="45"/>
      <c r="BZ141" s="45"/>
      <c r="CA141" s="45"/>
      <c r="CB141" s="45"/>
      <c r="CC141" s="45"/>
      <c r="CD141" s="45"/>
      <c r="CE141" s="45"/>
      <c r="CF141" s="45"/>
      <c r="CG141" s="45"/>
      <c r="CH141" s="45"/>
      <c r="CI141" s="45"/>
      <c r="CJ141" s="45"/>
      <c r="CK141" s="45"/>
      <c r="CL141" s="45"/>
      <c r="CM141" s="45"/>
      <c r="CN141" s="45"/>
      <c r="CO141" s="45"/>
      <c r="CP141" s="45"/>
      <c r="CQ141" s="45"/>
      <c r="CR141" s="45"/>
      <c r="CS141" s="45"/>
      <c r="CT141" s="45"/>
      <c r="CU141" s="45"/>
      <c r="CV141" s="45"/>
      <c r="CW141" s="45"/>
      <c r="CX141" s="45"/>
      <c r="CY141" s="45"/>
      <c r="CZ141" s="45"/>
      <c r="DA141" s="45"/>
      <c r="DB141" s="45"/>
      <c r="DC141" s="45"/>
      <c r="DD141" s="45"/>
      <c r="DE141" s="45"/>
      <c r="DF141" s="45"/>
      <c r="DG141" s="45"/>
      <c r="DH141" s="45"/>
      <c r="DI141" s="45"/>
      <c r="DJ141" s="45"/>
      <c r="DK141" s="45"/>
      <c r="DL141" s="45"/>
      <c r="DM141" s="45"/>
      <c r="DN141" s="45"/>
      <c r="DO141" s="45"/>
      <c r="DP141" s="45"/>
      <c r="DQ141" s="45"/>
      <c r="DR141" s="45"/>
      <c r="DS141" s="45"/>
      <c r="DT141" s="45"/>
      <c r="DU141" s="45"/>
      <c r="DV141" s="45"/>
      <c r="DW141" s="45"/>
      <c r="DX141" s="45"/>
      <c r="DY141" s="45"/>
      <c r="DZ141" s="45"/>
      <c r="EA141" s="45"/>
      <c r="EB141" s="45"/>
      <c r="EC141" s="45"/>
      <c r="ED141" s="45"/>
      <c r="EE141" s="45"/>
      <c r="EF141" s="45"/>
      <c r="EG141" s="45"/>
      <c r="EH141" s="45"/>
      <c r="EI141" s="45"/>
      <c r="EJ141" s="45"/>
      <c r="EK141" s="45"/>
      <c r="EL141" s="45"/>
      <c r="EM141" s="45"/>
      <c r="EN141" s="45"/>
      <c r="EO141" s="45"/>
      <c r="EP141" s="45"/>
      <c r="EQ141" s="45"/>
      <c r="ER141" s="45"/>
      <c r="ES141" s="45"/>
      <c r="ET141" s="45"/>
      <c r="EU141" s="45"/>
      <c r="EV141" s="45"/>
      <c r="EW141" s="45"/>
      <c r="EX141" s="45"/>
      <c r="EY141" s="45"/>
      <c r="EZ141" s="45"/>
      <c r="FA141" s="45"/>
      <c r="FB141" s="45"/>
      <c r="FC141" s="45"/>
      <c r="FD141" s="45"/>
      <c r="FE141" s="45"/>
      <c r="FF141" s="45"/>
      <c r="FG141" s="45"/>
      <c r="FH141" s="45"/>
      <c r="FI141" s="45"/>
      <c r="FJ141" s="45"/>
      <c r="FK141" s="45"/>
      <c r="FL141" s="45"/>
      <c r="FM141" s="45"/>
      <c r="FN141" s="45"/>
      <c r="FO141" s="45"/>
      <c r="FP141" s="45"/>
      <c r="FQ141" s="45"/>
      <c r="FR141" s="45"/>
      <c r="FS141" s="45"/>
      <c r="FT141" s="45"/>
      <c r="FU141" s="45"/>
      <c r="FV141" s="45"/>
      <c r="FW141" s="45"/>
      <c r="FX141" s="45"/>
      <c r="FY141" s="45"/>
      <c r="FZ141" s="45"/>
      <c r="GA141" s="45"/>
      <c r="GB141" s="45"/>
      <c r="GC141" s="45"/>
      <c r="GD141" s="45"/>
      <c r="GE141" s="45"/>
      <c r="GF141" s="45"/>
      <c r="GG141" s="45"/>
      <c r="GH141" s="45"/>
      <c r="GI141" s="45"/>
      <c r="GJ141" s="45"/>
      <c r="GK141" s="45"/>
      <c r="GL141" s="45"/>
      <c r="GM141" s="45"/>
      <c r="GN141" s="45"/>
      <c r="GO141" s="45"/>
      <c r="GP141" s="45"/>
      <c r="GQ141" s="45"/>
      <c r="GR141" s="45"/>
      <c r="GS141" s="45"/>
      <c r="GT141" s="45"/>
      <c r="GU141" s="45"/>
      <c r="GV141" s="45"/>
      <c r="GW141" s="45"/>
      <c r="GX141" s="45"/>
      <c r="GY141" s="45"/>
      <c r="GZ141" s="45"/>
      <c r="HA141" s="45"/>
      <c r="HB141" s="45"/>
      <c r="HC141" s="45"/>
      <c r="HD141" s="45"/>
      <c r="HE141" s="45"/>
      <c r="HF141" s="45"/>
      <c r="HG141" s="45"/>
      <c r="HH141" s="45"/>
      <c r="HI141" s="45"/>
      <c r="HJ141" s="45"/>
      <c r="HK141" s="45"/>
      <c r="HL141" s="45"/>
      <c r="HM141" s="45"/>
      <c r="HN141" s="45"/>
      <c r="HO141" s="45"/>
      <c r="HP141" s="45"/>
      <c r="HQ141" s="45"/>
      <c r="HR141" s="45"/>
      <c r="HS141" s="45"/>
      <c r="HT141" s="45"/>
      <c r="HU141" s="45"/>
      <c r="HV141" s="45"/>
      <c r="HW141" s="45"/>
      <c r="HX141" s="45"/>
      <c r="HY141" s="45"/>
      <c r="HZ141" s="45"/>
      <c r="IA141" s="45"/>
      <c r="IB141" s="45"/>
      <c r="IC141" s="45"/>
      <c r="ID141" s="45"/>
      <c r="IE141" s="45"/>
      <c r="IF141" s="45"/>
      <c r="IG141" s="45"/>
      <c r="IH141" s="45"/>
      <c r="II141" s="45"/>
      <c r="IJ141" s="45"/>
      <c r="IK141" s="45"/>
      <c r="IL141" s="45"/>
      <c r="IM141" s="45"/>
      <c r="IN141" s="45"/>
    </row>
    <row r="142" spans="1:248" s="62" customFormat="1" ht="30">
      <c r="A142" s="65" t="s">
        <v>395</v>
      </c>
      <c r="B142" s="63" t="s">
        <v>396</v>
      </c>
      <c r="C142" s="121">
        <f t="shared" ref="C142:I142" si="69">C143+C146+C149+C152+C155+C156+C157+C160+C161+C162</f>
        <v>0</v>
      </c>
      <c r="D142" s="121">
        <f t="shared" si="69"/>
        <v>1542300</v>
      </c>
      <c r="E142" s="121">
        <f t="shared" si="69"/>
        <v>1625870</v>
      </c>
      <c r="F142" s="121">
        <f t="shared" si="69"/>
        <v>1625870</v>
      </c>
      <c r="G142" s="121">
        <f t="shared" si="69"/>
        <v>1447870</v>
      </c>
      <c r="H142" s="121">
        <f t="shared" si="69"/>
        <v>127853.24000000005</v>
      </c>
      <c r="I142" s="150">
        <f t="shared" si="69"/>
        <v>1320016.76</v>
      </c>
      <c r="J142" s="61"/>
      <c r="K142" s="61"/>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c r="CW142" s="45"/>
      <c r="CX142" s="45"/>
      <c r="CY142" s="45"/>
      <c r="CZ142" s="45"/>
      <c r="DA142" s="45"/>
      <c r="DB142" s="45"/>
      <c r="DC142" s="45"/>
      <c r="DD142" s="45"/>
      <c r="DE142" s="45"/>
      <c r="DF142" s="45"/>
      <c r="DG142" s="45"/>
      <c r="DH142" s="45"/>
      <c r="DI142" s="45"/>
      <c r="DJ142" s="45"/>
      <c r="DK142" s="45"/>
      <c r="DL142" s="45"/>
      <c r="DM142" s="45"/>
      <c r="DN142" s="45"/>
      <c r="DO142" s="45"/>
      <c r="DP142" s="45"/>
      <c r="DQ142" s="45"/>
      <c r="DR142" s="45"/>
      <c r="DS142" s="45"/>
      <c r="DT142" s="45"/>
      <c r="DU142" s="45"/>
      <c r="DV142" s="45"/>
      <c r="DW142" s="45"/>
      <c r="DX142" s="45"/>
      <c r="DY142" s="45"/>
      <c r="DZ142" s="45"/>
      <c r="EA142" s="45"/>
      <c r="EB142" s="45"/>
      <c r="EC142" s="45"/>
      <c r="ED142" s="45"/>
      <c r="EE142" s="45"/>
      <c r="EF142" s="45"/>
      <c r="EG142" s="45"/>
      <c r="EH142" s="45"/>
      <c r="EI142" s="45"/>
      <c r="EJ142" s="45"/>
      <c r="EK142" s="45"/>
      <c r="EL142" s="45"/>
      <c r="EM142" s="45"/>
      <c r="EN142" s="45"/>
      <c r="EO142" s="45"/>
      <c r="EP142" s="45"/>
      <c r="EQ142" s="45"/>
      <c r="ER142" s="45"/>
      <c r="ES142" s="45"/>
      <c r="ET142" s="45"/>
      <c r="EU142" s="45"/>
      <c r="EV142" s="45"/>
      <c r="EW142" s="45"/>
      <c r="EX142" s="45"/>
      <c r="EY142" s="45"/>
      <c r="EZ142" s="45"/>
      <c r="FA142" s="45"/>
      <c r="FB142" s="45"/>
      <c r="FC142" s="45"/>
      <c r="FD142" s="45"/>
      <c r="FE142" s="45"/>
      <c r="FF142" s="45"/>
      <c r="FG142" s="45"/>
      <c r="FH142" s="45"/>
      <c r="FI142" s="45"/>
      <c r="FJ142" s="45"/>
      <c r="FK142" s="45"/>
      <c r="FL142" s="45"/>
      <c r="FM142" s="45"/>
      <c r="FN142" s="45"/>
      <c r="FO142" s="45"/>
      <c r="FP142" s="45"/>
      <c r="FQ142" s="45"/>
      <c r="FR142" s="45"/>
      <c r="FS142" s="45"/>
      <c r="FT142" s="45"/>
      <c r="FU142" s="45"/>
      <c r="FV142" s="45"/>
      <c r="FW142" s="45"/>
      <c r="FX142" s="45"/>
      <c r="FY142" s="45"/>
      <c r="FZ142" s="45"/>
      <c r="GA142" s="45"/>
      <c r="GB142" s="45"/>
      <c r="GC142" s="45"/>
      <c r="GD142" s="45"/>
      <c r="GE142" s="45"/>
      <c r="GF142" s="45"/>
      <c r="GG142" s="45"/>
      <c r="GH142" s="45"/>
      <c r="GI142" s="45"/>
      <c r="GJ142" s="45"/>
      <c r="GK142" s="45"/>
      <c r="GL142" s="45"/>
      <c r="GM142" s="45"/>
      <c r="GN142" s="45"/>
      <c r="GO142" s="45"/>
      <c r="GP142" s="45"/>
      <c r="GQ142" s="45"/>
      <c r="GR142" s="45"/>
      <c r="GS142" s="45"/>
      <c r="GT142" s="45"/>
      <c r="GU142" s="45"/>
      <c r="GV142" s="45"/>
      <c r="GW142" s="45"/>
      <c r="GX142" s="45"/>
      <c r="GY142" s="45"/>
      <c r="GZ142" s="45"/>
      <c r="HA142" s="45"/>
      <c r="HB142" s="45"/>
      <c r="HC142" s="45"/>
      <c r="HD142" s="45"/>
      <c r="HE142" s="45"/>
      <c r="HF142" s="45"/>
      <c r="HG142" s="45"/>
      <c r="HH142" s="45"/>
      <c r="HI142" s="45"/>
      <c r="HJ142" s="45"/>
      <c r="HK142" s="45"/>
      <c r="HL142" s="45"/>
      <c r="HM142" s="45"/>
      <c r="HN142" s="45"/>
      <c r="HO142" s="45"/>
      <c r="HP142" s="45"/>
      <c r="HQ142" s="45"/>
      <c r="HR142" s="45"/>
      <c r="HS142" s="45"/>
      <c r="HT142" s="45"/>
      <c r="HU142" s="45"/>
      <c r="HV142" s="45"/>
      <c r="HW142" s="45"/>
      <c r="HX142" s="45"/>
      <c r="HY142" s="45"/>
      <c r="HZ142" s="45"/>
      <c r="IA142" s="45"/>
      <c r="IB142" s="45"/>
      <c r="IC142" s="45"/>
      <c r="ID142" s="45"/>
      <c r="IE142" s="45"/>
      <c r="IF142" s="45"/>
      <c r="IG142" s="45"/>
      <c r="IH142" s="45"/>
      <c r="II142" s="45"/>
      <c r="IJ142" s="45"/>
      <c r="IK142" s="45"/>
      <c r="IL142" s="45"/>
      <c r="IM142" s="45"/>
      <c r="IN142" s="45"/>
    </row>
    <row r="143" spans="1:248" s="62" customFormat="1">
      <c r="A143" s="65"/>
      <c r="B143" s="66" t="s">
        <v>384</v>
      </c>
      <c r="C143" s="121">
        <f t="shared" ref="C143:I143" si="70">C144+C145</f>
        <v>0</v>
      </c>
      <c r="D143" s="121">
        <f t="shared" si="70"/>
        <v>1206980</v>
      </c>
      <c r="E143" s="121">
        <f t="shared" si="70"/>
        <v>1329930</v>
      </c>
      <c r="F143" s="121">
        <f t="shared" si="70"/>
        <v>1329930</v>
      </c>
      <c r="G143" s="121">
        <f t="shared" si="70"/>
        <v>1170680</v>
      </c>
      <c r="H143" s="121">
        <f t="shared" si="70"/>
        <v>113396.80000000005</v>
      </c>
      <c r="I143" s="150">
        <f t="shared" si="70"/>
        <v>1057283.2</v>
      </c>
      <c r="J143" s="61"/>
      <c r="K143" s="61"/>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c r="BX143" s="45"/>
      <c r="BY143" s="45"/>
      <c r="BZ143" s="45"/>
      <c r="CA143" s="45"/>
      <c r="CB143" s="45"/>
      <c r="CC143" s="45"/>
      <c r="CD143" s="45"/>
      <c r="CE143" s="45"/>
      <c r="CF143" s="45"/>
      <c r="CG143" s="45"/>
      <c r="CH143" s="45"/>
      <c r="CI143" s="45"/>
      <c r="CJ143" s="45"/>
      <c r="CK143" s="45"/>
      <c r="CL143" s="45"/>
      <c r="CM143" s="45"/>
      <c r="CN143" s="45"/>
      <c r="CO143" s="45"/>
      <c r="CP143" s="45"/>
      <c r="CQ143" s="45"/>
      <c r="CR143" s="45"/>
      <c r="CS143" s="45"/>
      <c r="CT143" s="45"/>
      <c r="CU143" s="45"/>
      <c r="CV143" s="45"/>
      <c r="CW143" s="45"/>
      <c r="CX143" s="45"/>
      <c r="CY143" s="45"/>
      <c r="CZ143" s="45"/>
      <c r="DA143" s="45"/>
      <c r="DB143" s="45"/>
      <c r="DC143" s="45"/>
      <c r="DD143" s="45"/>
      <c r="DE143" s="45"/>
      <c r="DF143" s="45"/>
      <c r="DG143" s="45"/>
      <c r="DH143" s="45"/>
      <c r="DI143" s="45"/>
      <c r="DJ143" s="45"/>
      <c r="DK143" s="45"/>
      <c r="DL143" s="45"/>
      <c r="DM143" s="45"/>
      <c r="DN143" s="45"/>
      <c r="DO143" s="45"/>
      <c r="DP143" s="45"/>
      <c r="DQ143" s="45"/>
      <c r="DR143" s="45"/>
      <c r="DS143" s="45"/>
      <c r="DT143" s="45"/>
      <c r="DU143" s="45"/>
      <c r="DV143" s="45"/>
      <c r="DW143" s="45"/>
      <c r="DX143" s="45"/>
      <c r="DY143" s="45"/>
      <c r="DZ143" s="45"/>
      <c r="EA143" s="45"/>
      <c r="EB143" s="45"/>
      <c r="EC143" s="45"/>
      <c r="ED143" s="45"/>
      <c r="EE143" s="45"/>
      <c r="EF143" s="45"/>
      <c r="EG143" s="45"/>
      <c r="EH143" s="45"/>
      <c r="EI143" s="45"/>
      <c r="EJ143" s="45"/>
      <c r="EK143" s="45"/>
      <c r="EL143" s="45"/>
      <c r="EM143" s="45"/>
      <c r="EN143" s="45"/>
      <c r="EO143" s="45"/>
      <c r="EP143" s="45"/>
      <c r="EQ143" s="45"/>
      <c r="ER143" s="45"/>
      <c r="ES143" s="45"/>
      <c r="ET143" s="45"/>
      <c r="EU143" s="45"/>
      <c r="EV143" s="45"/>
      <c r="EW143" s="45"/>
      <c r="EX143" s="45"/>
      <c r="EY143" s="45"/>
      <c r="EZ143" s="45"/>
      <c r="FA143" s="45"/>
      <c r="FB143" s="45"/>
      <c r="FC143" s="45"/>
      <c r="FD143" s="45"/>
      <c r="FE143" s="45"/>
      <c r="FF143" s="45"/>
      <c r="FG143" s="45"/>
      <c r="FH143" s="45"/>
      <c r="FI143" s="45"/>
      <c r="FJ143" s="45"/>
      <c r="FK143" s="45"/>
      <c r="FL143" s="45"/>
      <c r="FM143" s="45"/>
      <c r="FN143" s="45"/>
      <c r="FO143" s="45"/>
      <c r="FP143" s="45"/>
      <c r="FQ143" s="45"/>
      <c r="FR143" s="45"/>
      <c r="FS143" s="45"/>
      <c r="FT143" s="45"/>
      <c r="FU143" s="45"/>
      <c r="FV143" s="45"/>
      <c r="FW143" s="45"/>
      <c r="FX143" s="45"/>
      <c r="FY143" s="45"/>
      <c r="FZ143" s="45"/>
      <c r="GA143" s="45"/>
      <c r="GB143" s="45"/>
      <c r="GC143" s="45"/>
      <c r="GD143" s="45"/>
      <c r="GE143" s="45"/>
      <c r="GF143" s="45"/>
      <c r="GG143" s="45"/>
      <c r="GH143" s="45"/>
      <c r="GI143" s="45"/>
      <c r="GJ143" s="45"/>
      <c r="GK143" s="45"/>
      <c r="GL143" s="45"/>
      <c r="GM143" s="45"/>
      <c r="GN143" s="45"/>
      <c r="GO143" s="45"/>
      <c r="GP143" s="45"/>
      <c r="GQ143" s="45"/>
      <c r="GR143" s="45"/>
      <c r="GS143" s="45"/>
      <c r="GT143" s="45"/>
      <c r="GU143" s="45"/>
      <c r="GV143" s="45"/>
      <c r="GW143" s="45"/>
      <c r="GX143" s="45"/>
      <c r="GY143" s="45"/>
      <c r="GZ143" s="45"/>
      <c r="HA143" s="45"/>
      <c r="HB143" s="45"/>
      <c r="HC143" s="45"/>
      <c r="HD143" s="45"/>
      <c r="HE143" s="45"/>
      <c r="HF143" s="45"/>
      <c r="HG143" s="45"/>
      <c r="HH143" s="45"/>
      <c r="HI143" s="45"/>
      <c r="HJ143" s="45"/>
      <c r="HK143" s="45"/>
      <c r="HL143" s="45"/>
      <c r="HM143" s="45"/>
      <c r="HN143" s="45"/>
      <c r="HO143" s="45"/>
      <c r="HP143" s="45"/>
      <c r="HQ143" s="45"/>
      <c r="HR143" s="45"/>
      <c r="HS143" s="45"/>
      <c r="HT143" s="45"/>
      <c r="HU143" s="45"/>
      <c r="HV143" s="45"/>
      <c r="HW143" s="45"/>
      <c r="HX143" s="45"/>
      <c r="HY143" s="45"/>
      <c r="HZ143" s="45"/>
      <c r="IA143" s="45"/>
      <c r="IB143" s="45"/>
      <c r="IC143" s="45"/>
      <c r="ID143" s="45"/>
      <c r="IE143" s="45"/>
      <c r="IF143" s="45"/>
      <c r="IG143" s="45"/>
      <c r="IH143" s="45"/>
      <c r="II143" s="45"/>
      <c r="IJ143" s="45"/>
      <c r="IK143" s="45"/>
      <c r="IL143" s="45"/>
      <c r="IM143" s="45"/>
      <c r="IN143" s="45"/>
    </row>
    <row r="144" spans="1:248" s="62" customFormat="1">
      <c r="A144" s="65"/>
      <c r="B144" s="66" t="s">
        <v>368</v>
      </c>
      <c r="C144" s="121"/>
      <c r="D144" s="60">
        <v>1206980</v>
      </c>
      <c r="E144" s="60">
        <v>1329930</v>
      </c>
      <c r="F144" s="60">
        <v>1329930</v>
      </c>
      <c r="G144" s="96">
        <v>1170680</v>
      </c>
      <c r="H144" s="96">
        <f t="shared" ref="H144" si="71">G144-I144</f>
        <v>113396.80000000005</v>
      </c>
      <c r="I144" s="145">
        <v>1057283.2</v>
      </c>
      <c r="J144" s="61"/>
      <c r="K144" s="61"/>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c r="BB144" s="45"/>
      <c r="BC144" s="45"/>
      <c r="BD144" s="45"/>
      <c r="BE144" s="45"/>
      <c r="BF144" s="45"/>
      <c r="BG144" s="45"/>
      <c r="BH144" s="45"/>
      <c r="BI144" s="45"/>
      <c r="BJ144" s="45"/>
      <c r="BK144" s="45"/>
      <c r="BL144" s="45"/>
      <c r="BM144" s="45"/>
      <c r="BN144" s="45"/>
      <c r="BO144" s="45"/>
      <c r="BP144" s="45"/>
      <c r="BQ144" s="45"/>
      <c r="BR144" s="45"/>
      <c r="BS144" s="45"/>
      <c r="BT144" s="45"/>
      <c r="BU144" s="45"/>
      <c r="BV144" s="45"/>
      <c r="BW144" s="45"/>
      <c r="BX144" s="45"/>
      <c r="BY144" s="45"/>
      <c r="BZ144" s="45"/>
      <c r="CA144" s="45"/>
      <c r="CB144" s="45"/>
      <c r="CC144" s="45"/>
      <c r="CD144" s="45"/>
      <c r="CE144" s="45"/>
      <c r="CF144" s="45"/>
      <c r="CG144" s="45"/>
      <c r="CH144" s="45"/>
      <c r="CI144" s="45"/>
      <c r="CJ144" s="45"/>
      <c r="CK144" s="45"/>
      <c r="CL144" s="45"/>
      <c r="CM144" s="45"/>
      <c r="CN144" s="45"/>
      <c r="CO144" s="45"/>
      <c r="CP144" s="45"/>
      <c r="CQ144" s="45"/>
      <c r="CR144" s="45"/>
      <c r="CS144" s="45"/>
      <c r="CT144" s="45"/>
      <c r="CU144" s="45"/>
      <c r="CV144" s="45"/>
      <c r="CW144" s="45"/>
      <c r="CX144" s="45"/>
      <c r="CY144" s="45"/>
      <c r="CZ144" s="45"/>
      <c r="DA144" s="45"/>
      <c r="DB144" s="45"/>
      <c r="DC144" s="45"/>
      <c r="DD144" s="45"/>
      <c r="DE144" s="45"/>
      <c r="DF144" s="45"/>
      <c r="DG144" s="45"/>
      <c r="DH144" s="45"/>
      <c r="DI144" s="45"/>
      <c r="DJ144" s="45"/>
      <c r="DK144" s="45"/>
      <c r="DL144" s="45"/>
      <c r="DM144" s="45"/>
      <c r="DN144" s="45"/>
      <c r="DO144" s="45"/>
      <c r="DP144" s="45"/>
      <c r="DQ144" s="45"/>
      <c r="DR144" s="45"/>
      <c r="DS144" s="45"/>
      <c r="DT144" s="45"/>
      <c r="DU144" s="45"/>
      <c r="DV144" s="45"/>
      <c r="DW144" s="45"/>
      <c r="DX144" s="45"/>
      <c r="DY144" s="45"/>
      <c r="DZ144" s="45"/>
      <c r="EA144" s="45"/>
      <c r="EB144" s="45"/>
      <c r="EC144" s="45"/>
      <c r="ED144" s="45"/>
      <c r="EE144" s="45"/>
      <c r="EF144" s="45"/>
      <c r="EG144" s="45"/>
      <c r="EH144" s="45"/>
      <c r="EI144" s="45"/>
      <c r="EJ144" s="45"/>
      <c r="EK144" s="45"/>
      <c r="EL144" s="45"/>
      <c r="EM144" s="45"/>
      <c r="EN144" s="45"/>
      <c r="EO144" s="45"/>
      <c r="EP144" s="45"/>
      <c r="EQ144" s="45"/>
      <c r="ER144" s="45"/>
      <c r="ES144" s="45"/>
      <c r="ET144" s="45"/>
      <c r="EU144" s="45"/>
      <c r="EV144" s="45"/>
      <c r="EW144" s="45"/>
      <c r="EX144" s="45"/>
      <c r="EY144" s="45"/>
      <c r="EZ144" s="45"/>
      <c r="FA144" s="45"/>
      <c r="FB144" s="45"/>
      <c r="FC144" s="45"/>
      <c r="FD144" s="45"/>
      <c r="FE144" s="45"/>
      <c r="FF144" s="45"/>
      <c r="FG144" s="45"/>
      <c r="FH144" s="45"/>
      <c r="FI144" s="45"/>
      <c r="FJ144" s="45"/>
      <c r="FK144" s="45"/>
      <c r="FL144" s="45"/>
      <c r="FM144" s="45"/>
      <c r="FN144" s="45"/>
      <c r="FO144" s="45"/>
      <c r="FP144" s="45"/>
      <c r="FQ144" s="45"/>
      <c r="FR144" s="45"/>
      <c r="FS144" s="45"/>
      <c r="FT144" s="45"/>
      <c r="FU144" s="45"/>
      <c r="FV144" s="45"/>
      <c r="FW144" s="45"/>
      <c r="FX144" s="45"/>
      <c r="FY144" s="45"/>
      <c r="FZ144" s="45"/>
      <c r="GA144" s="45"/>
      <c r="GB144" s="45"/>
      <c r="GC144" s="45"/>
      <c r="GD144" s="45"/>
      <c r="GE144" s="45"/>
      <c r="GF144" s="45"/>
      <c r="GG144" s="45"/>
      <c r="GH144" s="45"/>
      <c r="GI144" s="45"/>
      <c r="GJ144" s="45"/>
      <c r="GK144" s="45"/>
      <c r="GL144" s="45"/>
      <c r="GM144" s="45"/>
      <c r="GN144" s="45"/>
      <c r="GO144" s="45"/>
      <c r="GP144" s="45"/>
      <c r="GQ144" s="45"/>
      <c r="GR144" s="45"/>
      <c r="GS144" s="45"/>
      <c r="GT144" s="45"/>
      <c r="GU144" s="45"/>
      <c r="GV144" s="45"/>
      <c r="GW144" s="45"/>
      <c r="GX144" s="45"/>
      <c r="GY144" s="45"/>
      <c r="GZ144" s="45"/>
      <c r="HA144" s="45"/>
      <c r="HB144" s="45"/>
      <c r="HC144" s="45"/>
      <c r="HD144" s="45"/>
      <c r="HE144" s="45"/>
      <c r="HF144" s="45"/>
      <c r="HG144" s="45"/>
      <c r="HH144" s="45"/>
      <c r="HI144" s="45"/>
      <c r="HJ144" s="45"/>
      <c r="HK144" s="45"/>
      <c r="HL144" s="45"/>
      <c r="HM144" s="45"/>
      <c r="HN144" s="45"/>
      <c r="HO144" s="45"/>
      <c r="HP144" s="45"/>
      <c r="HQ144" s="45"/>
      <c r="HR144" s="45"/>
      <c r="HS144" s="45"/>
      <c r="HT144" s="45"/>
      <c r="HU144" s="45"/>
      <c r="HV144" s="45"/>
      <c r="HW144" s="45"/>
      <c r="HX144" s="45"/>
      <c r="HY144" s="45"/>
      <c r="HZ144" s="45"/>
      <c r="IA144" s="45"/>
      <c r="IB144" s="45"/>
      <c r="IC144" s="45"/>
      <c r="ID144" s="45"/>
      <c r="IE144" s="45"/>
      <c r="IF144" s="45"/>
      <c r="IG144" s="45"/>
      <c r="IH144" s="45"/>
      <c r="II144" s="45"/>
      <c r="IJ144" s="45"/>
      <c r="IK144" s="45"/>
      <c r="IL144" s="45"/>
      <c r="IM144" s="45"/>
      <c r="IN144" s="45"/>
    </row>
    <row r="145" spans="1:254" s="62" customFormat="1" ht="16.5" customHeight="1">
      <c r="A145" s="65"/>
      <c r="B145" s="66" t="s">
        <v>370</v>
      </c>
      <c r="C145" s="121"/>
      <c r="D145" s="60"/>
      <c r="E145" s="60"/>
      <c r="F145" s="60"/>
      <c r="G145" s="68"/>
      <c r="H145" s="68"/>
      <c r="I145" s="145"/>
      <c r="J145" s="61"/>
      <c r="K145" s="61"/>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c r="BH145" s="45"/>
      <c r="BI145" s="45"/>
      <c r="BJ145" s="45"/>
      <c r="BK145" s="45"/>
      <c r="BL145" s="45"/>
      <c r="BM145" s="45"/>
      <c r="BN145" s="45"/>
      <c r="BO145" s="45"/>
      <c r="BP145" s="45"/>
      <c r="BQ145" s="45"/>
      <c r="BR145" s="45"/>
      <c r="BS145" s="45"/>
      <c r="BT145" s="45"/>
      <c r="BU145" s="45"/>
      <c r="BV145" s="45"/>
      <c r="BW145" s="45"/>
      <c r="BX145" s="45"/>
      <c r="BY145" s="45"/>
      <c r="BZ145" s="45"/>
      <c r="CA145" s="45"/>
      <c r="CB145" s="45"/>
      <c r="CC145" s="45"/>
      <c r="CD145" s="45"/>
      <c r="CE145" s="45"/>
      <c r="CF145" s="45"/>
      <c r="CG145" s="45"/>
      <c r="CH145" s="45"/>
      <c r="CI145" s="45"/>
      <c r="CJ145" s="45"/>
      <c r="CK145" s="45"/>
      <c r="CL145" s="45"/>
      <c r="CM145" s="45"/>
      <c r="CN145" s="45"/>
      <c r="CO145" s="45"/>
      <c r="CP145" s="45"/>
      <c r="CQ145" s="45"/>
      <c r="CR145" s="45"/>
      <c r="CS145" s="45"/>
      <c r="CT145" s="45"/>
      <c r="CU145" s="45"/>
      <c r="CV145" s="45"/>
      <c r="CW145" s="45"/>
      <c r="CX145" s="45"/>
      <c r="CY145" s="45"/>
      <c r="CZ145" s="45"/>
      <c r="DA145" s="45"/>
      <c r="DB145" s="45"/>
      <c r="DC145" s="45"/>
      <c r="DD145" s="45"/>
      <c r="DE145" s="45"/>
      <c r="DF145" s="45"/>
      <c r="DG145" s="45"/>
      <c r="DH145" s="45"/>
      <c r="DI145" s="45"/>
      <c r="DJ145" s="45"/>
      <c r="DK145" s="45"/>
      <c r="DL145" s="45"/>
      <c r="DM145" s="45"/>
      <c r="DN145" s="45"/>
      <c r="DO145" s="45"/>
      <c r="DP145" s="45"/>
      <c r="DQ145" s="45"/>
      <c r="DR145" s="45"/>
      <c r="DS145" s="45"/>
      <c r="DT145" s="45"/>
      <c r="DU145" s="45"/>
      <c r="DV145" s="45"/>
      <c r="DW145" s="45"/>
      <c r="DX145" s="45"/>
      <c r="DY145" s="45"/>
      <c r="DZ145" s="45"/>
      <c r="EA145" s="45"/>
      <c r="EB145" s="45"/>
      <c r="EC145" s="45"/>
      <c r="ED145" s="45"/>
      <c r="EE145" s="45"/>
      <c r="EF145" s="45"/>
      <c r="EG145" s="45"/>
      <c r="EH145" s="45"/>
      <c r="EI145" s="45"/>
      <c r="EJ145" s="45"/>
      <c r="EK145" s="45"/>
      <c r="EL145" s="45"/>
      <c r="EM145" s="45"/>
      <c r="EN145" s="45"/>
      <c r="EO145" s="45"/>
      <c r="EP145" s="45"/>
      <c r="EQ145" s="45"/>
      <c r="ER145" s="45"/>
      <c r="ES145" s="45"/>
      <c r="ET145" s="45"/>
      <c r="EU145" s="45"/>
      <c r="EV145" s="45"/>
      <c r="EW145" s="45"/>
      <c r="EX145" s="45"/>
      <c r="EY145" s="45"/>
      <c r="EZ145" s="45"/>
      <c r="FA145" s="45"/>
      <c r="FB145" s="45"/>
      <c r="FC145" s="45"/>
      <c r="FD145" s="45"/>
      <c r="FE145" s="45"/>
      <c r="FF145" s="45"/>
      <c r="FG145" s="45"/>
      <c r="FH145" s="45"/>
      <c r="FI145" s="45"/>
      <c r="FJ145" s="45"/>
      <c r="FK145" s="45"/>
      <c r="FL145" s="45"/>
      <c r="FM145" s="45"/>
      <c r="FN145" s="45"/>
      <c r="FO145" s="45"/>
      <c r="FP145" s="45"/>
      <c r="FQ145" s="45"/>
      <c r="FR145" s="45"/>
      <c r="FS145" s="45"/>
      <c r="FT145" s="45"/>
      <c r="FU145" s="45"/>
      <c r="FV145" s="45"/>
      <c r="FW145" s="45"/>
      <c r="FX145" s="45"/>
      <c r="FY145" s="45"/>
      <c r="FZ145" s="45"/>
      <c r="GA145" s="45"/>
      <c r="GB145" s="45"/>
      <c r="GC145" s="45"/>
      <c r="GD145" s="45"/>
      <c r="GE145" s="45"/>
      <c r="GF145" s="45"/>
      <c r="GG145" s="45"/>
      <c r="GH145" s="45"/>
      <c r="GI145" s="45"/>
      <c r="GJ145" s="45"/>
      <c r="GK145" s="45"/>
      <c r="GL145" s="45"/>
      <c r="GM145" s="45"/>
      <c r="GN145" s="45"/>
      <c r="GO145" s="45"/>
      <c r="GP145" s="45"/>
      <c r="GQ145" s="45"/>
      <c r="GR145" s="45"/>
      <c r="GS145" s="45"/>
      <c r="GT145" s="45"/>
      <c r="GU145" s="45"/>
      <c r="GV145" s="45"/>
      <c r="GW145" s="45"/>
      <c r="GX145" s="45"/>
      <c r="GY145" s="45"/>
      <c r="GZ145" s="45"/>
      <c r="HA145" s="45"/>
      <c r="HB145" s="45"/>
      <c r="HC145" s="45"/>
      <c r="HD145" s="45"/>
      <c r="HE145" s="45"/>
      <c r="HF145" s="45"/>
      <c r="HG145" s="45"/>
      <c r="HH145" s="45"/>
      <c r="HI145" s="45"/>
      <c r="HJ145" s="45"/>
      <c r="HK145" s="45"/>
      <c r="HL145" s="45"/>
      <c r="HM145" s="45"/>
      <c r="HN145" s="45"/>
      <c r="HO145" s="45"/>
      <c r="HP145" s="45"/>
      <c r="HQ145" s="45"/>
      <c r="HR145" s="45"/>
      <c r="HS145" s="45"/>
      <c r="HT145" s="45"/>
      <c r="HU145" s="45"/>
      <c r="HV145" s="45"/>
      <c r="HW145" s="45"/>
      <c r="HX145" s="45"/>
      <c r="HY145" s="45"/>
      <c r="HZ145" s="45"/>
      <c r="IA145" s="45"/>
      <c r="IB145" s="45"/>
      <c r="IC145" s="45"/>
      <c r="ID145" s="45"/>
      <c r="IE145" s="45"/>
      <c r="IF145" s="45"/>
      <c r="IG145" s="45"/>
      <c r="IH145" s="45"/>
      <c r="II145" s="45"/>
      <c r="IJ145" s="45"/>
      <c r="IK145" s="45"/>
      <c r="IL145" s="45"/>
      <c r="IM145" s="45"/>
      <c r="IN145" s="45"/>
    </row>
    <row r="146" spans="1:254" s="62" customFormat="1" ht="30">
      <c r="A146" s="65"/>
      <c r="B146" s="85" t="s">
        <v>397</v>
      </c>
      <c r="C146" s="121">
        <f t="shared" ref="C146:I146" si="72">C147+C148</f>
        <v>0</v>
      </c>
      <c r="D146" s="121">
        <f t="shared" si="72"/>
        <v>182660</v>
      </c>
      <c r="E146" s="121">
        <f t="shared" si="72"/>
        <v>96120</v>
      </c>
      <c r="F146" s="121">
        <f t="shared" si="72"/>
        <v>96120</v>
      </c>
      <c r="G146" s="121">
        <f t="shared" si="72"/>
        <v>90190</v>
      </c>
      <c r="H146" s="121">
        <f t="shared" si="72"/>
        <v>1760.8699999999953</v>
      </c>
      <c r="I146" s="150">
        <f t="shared" si="72"/>
        <v>88429.13</v>
      </c>
      <c r="J146" s="61"/>
      <c r="K146" s="61"/>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45"/>
      <c r="BI146" s="45"/>
      <c r="BJ146" s="45"/>
      <c r="BK146" s="45"/>
      <c r="BL146" s="45"/>
      <c r="BM146" s="45"/>
      <c r="BN146" s="45"/>
      <c r="BO146" s="45"/>
      <c r="BP146" s="45"/>
      <c r="BQ146" s="45"/>
      <c r="BR146" s="45"/>
      <c r="BS146" s="45"/>
      <c r="BT146" s="45"/>
      <c r="BU146" s="45"/>
      <c r="BV146" s="45"/>
      <c r="BW146" s="45"/>
      <c r="BX146" s="45"/>
      <c r="BY146" s="45"/>
      <c r="BZ146" s="45"/>
      <c r="CA146" s="45"/>
      <c r="CB146" s="45"/>
      <c r="CC146" s="45"/>
      <c r="CD146" s="45"/>
      <c r="CE146" s="45"/>
      <c r="CF146" s="45"/>
      <c r="CG146" s="45"/>
      <c r="CH146" s="45"/>
      <c r="CI146" s="45"/>
      <c r="CJ146" s="45"/>
      <c r="CK146" s="45"/>
      <c r="CL146" s="45"/>
      <c r="CM146" s="45"/>
      <c r="CN146" s="45"/>
      <c r="CO146" s="45"/>
      <c r="CP146" s="45"/>
      <c r="CQ146" s="45"/>
      <c r="CR146" s="45"/>
      <c r="CS146" s="45"/>
      <c r="CT146" s="45"/>
      <c r="CU146" s="45"/>
      <c r="CV146" s="45"/>
      <c r="CW146" s="45"/>
      <c r="CX146" s="45"/>
      <c r="CY146" s="45"/>
      <c r="CZ146" s="45"/>
      <c r="DA146" s="45"/>
      <c r="DB146" s="45"/>
      <c r="DC146" s="45"/>
      <c r="DD146" s="45"/>
      <c r="DE146" s="45"/>
      <c r="DF146" s="45"/>
      <c r="DG146" s="45"/>
      <c r="DH146" s="45"/>
      <c r="DI146" s="45"/>
      <c r="DJ146" s="45"/>
      <c r="DK146" s="45"/>
      <c r="DL146" s="45"/>
      <c r="DM146" s="45"/>
      <c r="DN146" s="45"/>
      <c r="DO146" s="45"/>
      <c r="DP146" s="45"/>
      <c r="DQ146" s="45"/>
      <c r="DR146" s="45"/>
      <c r="DS146" s="45"/>
      <c r="DT146" s="45"/>
      <c r="DU146" s="45"/>
      <c r="DV146" s="45"/>
      <c r="DW146" s="45"/>
      <c r="DX146" s="45"/>
      <c r="DY146" s="45"/>
      <c r="DZ146" s="45"/>
      <c r="EA146" s="45"/>
      <c r="EB146" s="45"/>
      <c r="EC146" s="45"/>
      <c r="ED146" s="45"/>
      <c r="EE146" s="45"/>
      <c r="EF146" s="45"/>
      <c r="EG146" s="45"/>
      <c r="EH146" s="45"/>
      <c r="EI146" s="45"/>
      <c r="EJ146" s="45"/>
      <c r="EK146" s="45"/>
      <c r="EL146" s="45"/>
      <c r="EM146" s="45"/>
      <c r="EN146" s="45"/>
      <c r="EO146" s="45"/>
      <c r="EP146" s="45"/>
      <c r="EQ146" s="45"/>
      <c r="ER146" s="45"/>
      <c r="ES146" s="45"/>
      <c r="ET146" s="45"/>
      <c r="EU146" s="45"/>
      <c r="EV146" s="45"/>
      <c r="EW146" s="45"/>
      <c r="EX146" s="45"/>
      <c r="EY146" s="45"/>
      <c r="EZ146" s="45"/>
      <c r="FA146" s="45"/>
      <c r="FB146" s="45"/>
      <c r="FC146" s="45"/>
      <c r="FD146" s="45"/>
      <c r="FE146" s="45"/>
      <c r="FF146" s="45"/>
      <c r="FG146" s="45"/>
      <c r="FH146" s="45"/>
      <c r="FI146" s="45"/>
      <c r="FJ146" s="45"/>
      <c r="FK146" s="45"/>
      <c r="FL146" s="45"/>
      <c r="FM146" s="45"/>
      <c r="FN146" s="45"/>
      <c r="FO146" s="45"/>
      <c r="FP146" s="45"/>
      <c r="FQ146" s="45"/>
      <c r="FR146" s="45"/>
      <c r="FS146" s="45"/>
      <c r="FT146" s="45"/>
      <c r="FU146" s="45"/>
      <c r="FV146" s="45"/>
      <c r="FW146" s="45"/>
      <c r="FX146" s="45"/>
      <c r="FY146" s="45"/>
      <c r="FZ146" s="45"/>
      <c r="GA146" s="45"/>
      <c r="GB146" s="45"/>
      <c r="GC146" s="45"/>
      <c r="GD146" s="45"/>
      <c r="GE146" s="45"/>
      <c r="GF146" s="45"/>
      <c r="GG146" s="45"/>
      <c r="GH146" s="45"/>
      <c r="GI146" s="45"/>
      <c r="GJ146" s="45"/>
      <c r="GK146" s="45"/>
      <c r="GL146" s="45"/>
      <c r="GM146" s="45"/>
      <c r="GN146" s="45"/>
      <c r="GO146" s="45"/>
      <c r="GP146" s="45"/>
      <c r="GQ146" s="45"/>
      <c r="GR146" s="45"/>
      <c r="GS146" s="45"/>
      <c r="GT146" s="45"/>
      <c r="GU146" s="45"/>
      <c r="GV146" s="45"/>
      <c r="GW146" s="45"/>
      <c r="GX146" s="45"/>
      <c r="GY146" s="45"/>
      <c r="GZ146" s="45"/>
      <c r="HA146" s="45"/>
      <c r="HB146" s="45"/>
      <c r="HC146" s="45"/>
      <c r="HD146" s="45"/>
      <c r="HE146" s="45"/>
      <c r="HF146" s="45"/>
      <c r="HG146" s="45"/>
      <c r="HH146" s="45"/>
      <c r="HI146" s="45"/>
      <c r="HJ146" s="45"/>
      <c r="HK146" s="45"/>
      <c r="HL146" s="45"/>
      <c r="HM146" s="45"/>
      <c r="HN146" s="45"/>
      <c r="HO146" s="45"/>
      <c r="HP146" s="45"/>
      <c r="HQ146" s="45"/>
      <c r="HR146" s="45"/>
      <c r="HS146" s="45"/>
      <c r="HT146" s="45"/>
      <c r="HU146" s="45"/>
      <c r="HV146" s="45"/>
      <c r="HW146" s="45"/>
      <c r="HX146" s="45"/>
      <c r="HY146" s="45"/>
      <c r="HZ146" s="45"/>
      <c r="IA146" s="45"/>
      <c r="IB146" s="45"/>
      <c r="IC146" s="45"/>
      <c r="ID146" s="45"/>
      <c r="IE146" s="45"/>
      <c r="IF146" s="45"/>
      <c r="IG146" s="45"/>
      <c r="IH146" s="45"/>
      <c r="II146" s="45"/>
      <c r="IJ146" s="45"/>
      <c r="IK146" s="45"/>
      <c r="IL146" s="45"/>
      <c r="IM146" s="45"/>
      <c r="IN146" s="45"/>
    </row>
    <row r="147" spans="1:254" s="62" customFormat="1" ht="16.5" customHeight="1">
      <c r="A147" s="65"/>
      <c r="B147" s="85" t="s">
        <v>368</v>
      </c>
      <c r="C147" s="121"/>
      <c r="D147" s="60">
        <v>182660</v>
      </c>
      <c r="E147" s="60">
        <v>96120</v>
      </c>
      <c r="F147" s="60">
        <v>96120</v>
      </c>
      <c r="G147" s="96">
        <v>90190</v>
      </c>
      <c r="H147" s="96">
        <f t="shared" ref="H147" si="73">G147-I147</f>
        <v>1760.8699999999953</v>
      </c>
      <c r="I147" s="145">
        <v>88429.13</v>
      </c>
      <c r="J147" s="61"/>
      <c r="K147" s="61"/>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c r="BL147" s="45"/>
      <c r="BM147" s="45"/>
      <c r="BN147" s="45"/>
      <c r="BO147" s="45"/>
      <c r="BP147" s="45"/>
      <c r="BQ147" s="45"/>
      <c r="BR147" s="45"/>
      <c r="BS147" s="45"/>
      <c r="BT147" s="45"/>
      <c r="BU147" s="45"/>
      <c r="BV147" s="45"/>
      <c r="BW147" s="45"/>
      <c r="BX147" s="45"/>
      <c r="BY147" s="45"/>
      <c r="BZ147" s="45"/>
      <c r="CA147" s="45"/>
      <c r="CB147" s="45"/>
      <c r="CC147" s="45"/>
      <c r="CD147" s="45"/>
      <c r="CE147" s="45"/>
      <c r="CF147" s="45"/>
      <c r="CG147" s="45"/>
      <c r="CH147" s="45"/>
      <c r="CI147" s="45"/>
      <c r="CJ147" s="45"/>
      <c r="CK147" s="45"/>
      <c r="CL147" s="45"/>
      <c r="CM147" s="45"/>
      <c r="CN147" s="45"/>
      <c r="CO147" s="45"/>
      <c r="CP147" s="45"/>
      <c r="CQ147" s="45"/>
      <c r="CR147" s="45"/>
      <c r="CS147" s="45"/>
      <c r="CT147" s="45"/>
      <c r="CU147" s="45"/>
      <c r="CV147" s="45"/>
      <c r="CW147" s="45"/>
      <c r="CX147" s="45"/>
      <c r="CY147" s="45"/>
      <c r="CZ147" s="45"/>
      <c r="DA147" s="45"/>
      <c r="DB147" s="45"/>
      <c r="DC147" s="45"/>
      <c r="DD147" s="45"/>
      <c r="DE147" s="45"/>
      <c r="DF147" s="45"/>
      <c r="DG147" s="45"/>
      <c r="DH147" s="45"/>
      <c r="DI147" s="45"/>
      <c r="DJ147" s="45"/>
      <c r="DK147" s="45"/>
      <c r="DL147" s="45"/>
      <c r="DM147" s="45"/>
      <c r="DN147" s="45"/>
      <c r="DO147" s="45"/>
      <c r="DP147" s="45"/>
      <c r="DQ147" s="45"/>
      <c r="DR147" s="45"/>
      <c r="DS147" s="45"/>
      <c r="DT147" s="45"/>
      <c r="DU147" s="45"/>
      <c r="DV147" s="45"/>
      <c r="DW147" s="45"/>
      <c r="DX147" s="45"/>
      <c r="DY147" s="45"/>
      <c r="DZ147" s="45"/>
      <c r="EA147" s="45"/>
      <c r="EB147" s="45"/>
      <c r="EC147" s="45"/>
      <c r="ED147" s="45"/>
      <c r="EE147" s="45"/>
      <c r="EF147" s="45"/>
      <c r="EG147" s="45"/>
      <c r="EH147" s="45"/>
      <c r="EI147" s="45"/>
      <c r="EJ147" s="45"/>
      <c r="EK147" s="45"/>
      <c r="EL147" s="45"/>
      <c r="EM147" s="45"/>
      <c r="EN147" s="45"/>
      <c r="EO147" s="45"/>
      <c r="EP147" s="45"/>
      <c r="EQ147" s="45"/>
      <c r="ER147" s="45"/>
      <c r="ES147" s="45"/>
      <c r="ET147" s="45"/>
      <c r="EU147" s="45"/>
      <c r="EV147" s="45"/>
      <c r="EW147" s="45"/>
      <c r="EX147" s="45"/>
      <c r="EY147" s="45"/>
      <c r="EZ147" s="45"/>
      <c r="FA147" s="45"/>
      <c r="FB147" s="45"/>
      <c r="FC147" s="45"/>
      <c r="FD147" s="45"/>
      <c r="FE147" s="45"/>
      <c r="FF147" s="45"/>
      <c r="FG147" s="45"/>
      <c r="FH147" s="45"/>
      <c r="FI147" s="45"/>
      <c r="FJ147" s="45"/>
      <c r="FK147" s="45"/>
      <c r="FL147" s="45"/>
      <c r="FM147" s="45"/>
      <c r="FN147" s="45"/>
      <c r="FO147" s="45"/>
      <c r="FP147" s="45"/>
      <c r="FQ147" s="45"/>
      <c r="FR147" s="45"/>
      <c r="FS147" s="45"/>
      <c r="FT147" s="45"/>
      <c r="FU147" s="45"/>
      <c r="FV147" s="45"/>
      <c r="FW147" s="45"/>
      <c r="FX147" s="45"/>
      <c r="FY147" s="45"/>
      <c r="FZ147" s="45"/>
      <c r="GA147" s="45"/>
      <c r="GB147" s="45"/>
      <c r="GC147" s="45"/>
      <c r="GD147" s="45"/>
      <c r="GE147" s="45"/>
      <c r="GF147" s="45"/>
      <c r="GG147" s="45"/>
      <c r="GH147" s="45"/>
      <c r="GI147" s="45"/>
      <c r="GJ147" s="45"/>
      <c r="GK147" s="45"/>
      <c r="GL147" s="45"/>
      <c r="GM147" s="45"/>
      <c r="GN147" s="45"/>
      <c r="GO147" s="45"/>
      <c r="GP147" s="45"/>
      <c r="GQ147" s="45"/>
      <c r="GR147" s="45"/>
      <c r="GS147" s="45"/>
      <c r="GT147" s="45"/>
      <c r="GU147" s="45"/>
      <c r="GV147" s="45"/>
      <c r="GW147" s="45"/>
      <c r="GX147" s="45"/>
      <c r="GY147" s="45"/>
      <c r="GZ147" s="45"/>
      <c r="HA147" s="45"/>
      <c r="HB147" s="45"/>
      <c r="HC147" s="45"/>
      <c r="HD147" s="45"/>
      <c r="HE147" s="45"/>
      <c r="HF147" s="45"/>
      <c r="HG147" s="45"/>
      <c r="HH147" s="45"/>
      <c r="HI147" s="45"/>
      <c r="HJ147" s="45"/>
      <c r="HK147" s="45"/>
      <c r="HL147" s="45"/>
      <c r="HM147" s="45"/>
      <c r="HN147" s="45"/>
      <c r="HO147" s="45"/>
      <c r="HP147" s="45"/>
      <c r="HQ147" s="45"/>
      <c r="HR147" s="45"/>
      <c r="HS147" s="45"/>
      <c r="HT147" s="45"/>
      <c r="HU147" s="45"/>
      <c r="HV147" s="45"/>
      <c r="HW147" s="45"/>
      <c r="HX147" s="45"/>
      <c r="HY147" s="45"/>
      <c r="HZ147" s="45"/>
      <c r="IA147" s="45"/>
      <c r="IB147" s="45"/>
      <c r="IC147" s="45"/>
      <c r="ID147" s="45"/>
      <c r="IE147" s="45"/>
      <c r="IF147" s="45"/>
      <c r="IG147" s="45"/>
      <c r="IH147" s="45"/>
      <c r="II147" s="45"/>
      <c r="IJ147" s="45"/>
      <c r="IK147" s="45"/>
      <c r="IL147" s="45"/>
      <c r="IM147" s="45"/>
      <c r="IN147" s="45"/>
    </row>
    <row r="148" spans="1:254" s="62" customFormat="1" ht="60">
      <c r="A148" s="65"/>
      <c r="B148" s="85" t="s">
        <v>370</v>
      </c>
      <c r="C148" s="121"/>
      <c r="D148" s="60"/>
      <c r="E148" s="60"/>
      <c r="F148" s="60"/>
      <c r="G148" s="68"/>
      <c r="H148" s="68"/>
      <c r="I148" s="145"/>
      <c r="J148" s="61"/>
      <c r="K148" s="61"/>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45"/>
      <c r="CW148" s="45"/>
      <c r="CX148" s="45"/>
      <c r="CY148" s="45"/>
      <c r="CZ148" s="45"/>
      <c r="DA148" s="45"/>
      <c r="DB148" s="45"/>
      <c r="DC148" s="45"/>
      <c r="DD148" s="45"/>
      <c r="DE148" s="45"/>
      <c r="DF148" s="45"/>
      <c r="DG148" s="45"/>
      <c r="DH148" s="45"/>
      <c r="DI148" s="45"/>
      <c r="DJ148" s="45"/>
      <c r="DK148" s="45"/>
      <c r="DL148" s="45"/>
      <c r="DM148" s="45"/>
      <c r="DN148" s="45"/>
      <c r="DO148" s="45"/>
      <c r="DP148" s="45"/>
      <c r="DQ148" s="45"/>
      <c r="DR148" s="45"/>
      <c r="DS148" s="45"/>
      <c r="DT148" s="45"/>
      <c r="DU148" s="45"/>
      <c r="DV148" s="45"/>
      <c r="DW148" s="45"/>
      <c r="DX148" s="45"/>
      <c r="DY148" s="45"/>
      <c r="DZ148" s="45"/>
      <c r="EA148" s="45"/>
      <c r="EB148" s="45"/>
      <c r="EC148" s="45"/>
      <c r="ED148" s="45"/>
      <c r="EE148" s="45"/>
      <c r="EF148" s="45"/>
      <c r="EG148" s="45"/>
      <c r="EH148" s="45"/>
      <c r="EI148" s="45"/>
      <c r="EJ148" s="45"/>
      <c r="EK148" s="45"/>
      <c r="EL148" s="45"/>
      <c r="EM148" s="45"/>
      <c r="EN148" s="45"/>
      <c r="EO148" s="45"/>
      <c r="EP148" s="45"/>
      <c r="EQ148" s="45"/>
      <c r="ER148" s="45"/>
      <c r="ES148" s="45"/>
      <c r="ET148" s="45"/>
      <c r="EU148" s="45"/>
      <c r="EV148" s="45"/>
      <c r="EW148" s="45"/>
      <c r="EX148" s="45"/>
      <c r="EY148" s="45"/>
      <c r="EZ148" s="45"/>
      <c r="FA148" s="45"/>
      <c r="FB148" s="45"/>
      <c r="FC148" s="45"/>
      <c r="FD148" s="45"/>
      <c r="FE148" s="45"/>
      <c r="FF148" s="45"/>
      <c r="FG148" s="45"/>
      <c r="FH148" s="45"/>
      <c r="FI148" s="45"/>
      <c r="FJ148" s="45"/>
      <c r="FK148" s="45"/>
      <c r="FL148" s="45"/>
      <c r="FM148" s="45"/>
      <c r="FN148" s="45"/>
      <c r="FO148" s="45"/>
      <c r="FP148" s="45"/>
      <c r="FQ148" s="45"/>
      <c r="FR148" s="45"/>
      <c r="FS148" s="45"/>
      <c r="FT148" s="45"/>
      <c r="FU148" s="45"/>
      <c r="FV148" s="45"/>
      <c r="FW148" s="45"/>
      <c r="FX148" s="45"/>
      <c r="FY148" s="45"/>
      <c r="FZ148" s="45"/>
      <c r="GA148" s="45"/>
      <c r="GB148" s="45"/>
      <c r="GC148" s="45"/>
      <c r="GD148" s="45"/>
      <c r="GE148" s="45"/>
      <c r="GF148" s="45"/>
      <c r="GG148" s="45"/>
      <c r="GH148" s="45"/>
      <c r="GI148" s="45"/>
      <c r="GJ148" s="45"/>
      <c r="GK148" s="45"/>
      <c r="GL148" s="45"/>
      <c r="GM148" s="45"/>
      <c r="GN148" s="45"/>
      <c r="GO148" s="45"/>
      <c r="GP148" s="45"/>
      <c r="GQ148" s="45"/>
      <c r="GR148" s="45"/>
      <c r="GS148" s="45"/>
      <c r="GT148" s="45"/>
      <c r="GU148" s="45"/>
      <c r="GV148" s="45"/>
      <c r="GW148" s="45"/>
      <c r="GX148" s="45"/>
      <c r="GY148" s="45"/>
      <c r="GZ148" s="45"/>
      <c r="HA148" s="45"/>
      <c r="HB148" s="45"/>
      <c r="HC148" s="45"/>
      <c r="HD148" s="45"/>
      <c r="HE148" s="45"/>
      <c r="HF148" s="45"/>
      <c r="HG148" s="45"/>
      <c r="HH148" s="45"/>
      <c r="HI148" s="45"/>
      <c r="HJ148" s="45"/>
      <c r="HK148" s="45"/>
      <c r="HL148" s="45"/>
      <c r="HM148" s="45"/>
      <c r="HN148" s="45"/>
      <c r="HO148" s="45"/>
      <c r="HP148" s="45"/>
      <c r="HQ148" s="45"/>
      <c r="HR148" s="45"/>
      <c r="HS148" s="45"/>
      <c r="HT148" s="45"/>
      <c r="HU148" s="45"/>
      <c r="HV148" s="45"/>
      <c r="HW148" s="45"/>
      <c r="HX148" s="45"/>
      <c r="HY148" s="45"/>
      <c r="HZ148" s="45"/>
      <c r="IA148" s="45"/>
      <c r="IB148" s="45"/>
      <c r="IC148" s="45"/>
      <c r="ID148" s="45"/>
      <c r="IE148" s="45"/>
      <c r="IF148" s="45"/>
      <c r="IG148" s="45"/>
      <c r="IH148" s="45"/>
      <c r="II148" s="45"/>
      <c r="IJ148" s="45"/>
      <c r="IK148" s="45"/>
      <c r="IL148" s="45"/>
      <c r="IM148" s="45"/>
      <c r="IN148" s="45"/>
    </row>
    <row r="149" spans="1:254" s="62" customFormat="1">
      <c r="A149" s="65"/>
      <c r="B149" s="86" t="s">
        <v>398</v>
      </c>
      <c r="C149" s="121">
        <f t="shared" ref="C149:I149" si="74">C150+C151</f>
        <v>0</v>
      </c>
      <c r="D149" s="121">
        <f t="shared" si="74"/>
        <v>152660</v>
      </c>
      <c r="E149" s="121">
        <f t="shared" si="74"/>
        <v>199820</v>
      </c>
      <c r="F149" s="121">
        <f t="shared" si="74"/>
        <v>199820</v>
      </c>
      <c r="G149" s="121">
        <f t="shared" si="74"/>
        <v>187000</v>
      </c>
      <c r="H149" s="121">
        <f t="shared" si="74"/>
        <v>12695.570000000007</v>
      </c>
      <c r="I149" s="150">
        <f t="shared" si="74"/>
        <v>174304.43</v>
      </c>
      <c r="J149" s="61"/>
      <c r="K149" s="61"/>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c r="BB149" s="45"/>
      <c r="BC149" s="45"/>
      <c r="BD149" s="45"/>
      <c r="BE149" s="45"/>
      <c r="BF149" s="45"/>
      <c r="BG149" s="45"/>
      <c r="BH149" s="45"/>
      <c r="BI149" s="45"/>
      <c r="BJ149" s="45"/>
      <c r="BK149" s="45"/>
      <c r="BL149" s="45"/>
      <c r="BM149" s="45"/>
      <c r="BN149" s="45"/>
      <c r="BO149" s="45"/>
      <c r="BP149" s="45"/>
      <c r="BQ149" s="45"/>
      <c r="BR149" s="45"/>
      <c r="BS149" s="45"/>
      <c r="BT149" s="45"/>
      <c r="BU149" s="45"/>
      <c r="BV149" s="45"/>
      <c r="BW149" s="45"/>
      <c r="BX149" s="45"/>
      <c r="BY149" s="45"/>
      <c r="BZ149" s="45"/>
      <c r="CA149" s="45"/>
      <c r="CB149" s="45"/>
      <c r="CC149" s="45"/>
      <c r="CD149" s="45"/>
      <c r="CE149" s="45"/>
      <c r="CF149" s="45"/>
      <c r="CG149" s="45"/>
      <c r="CH149" s="45"/>
      <c r="CI149" s="45"/>
      <c r="CJ149" s="45"/>
      <c r="CK149" s="45"/>
      <c r="CL149" s="45"/>
      <c r="CM149" s="45"/>
      <c r="CN149" s="45"/>
      <c r="CO149" s="45"/>
      <c r="CP149" s="45"/>
      <c r="CQ149" s="45"/>
      <c r="CR149" s="45"/>
      <c r="CS149" s="45"/>
      <c r="CT149" s="45"/>
      <c r="CU149" s="45"/>
      <c r="CV149" s="45"/>
      <c r="CW149" s="45"/>
      <c r="CX149" s="45"/>
      <c r="CY149" s="45"/>
      <c r="CZ149" s="45"/>
      <c r="DA149" s="45"/>
      <c r="DB149" s="45"/>
      <c r="DC149" s="45"/>
      <c r="DD149" s="45"/>
      <c r="DE149" s="45"/>
      <c r="DF149" s="45"/>
      <c r="DG149" s="45"/>
      <c r="DH149" s="45"/>
      <c r="DI149" s="45"/>
      <c r="DJ149" s="45"/>
      <c r="DK149" s="45"/>
      <c r="DL149" s="45"/>
      <c r="DM149" s="45"/>
      <c r="DN149" s="45"/>
      <c r="DO149" s="45"/>
      <c r="DP149" s="45"/>
      <c r="DQ149" s="45"/>
      <c r="DR149" s="45"/>
      <c r="DS149" s="45"/>
      <c r="DT149" s="45"/>
      <c r="DU149" s="45"/>
      <c r="DV149" s="45"/>
      <c r="DW149" s="45"/>
      <c r="DX149" s="45"/>
      <c r="DY149" s="45"/>
      <c r="DZ149" s="45"/>
      <c r="EA149" s="45"/>
      <c r="EB149" s="45"/>
      <c r="EC149" s="45"/>
      <c r="ED149" s="45"/>
      <c r="EE149" s="45"/>
      <c r="EF149" s="45"/>
      <c r="EG149" s="45"/>
      <c r="EH149" s="45"/>
      <c r="EI149" s="45"/>
      <c r="EJ149" s="45"/>
      <c r="EK149" s="45"/>
      <c r="EL149" s="45"/>
      <c r="EM149" s="45"/>
      <c r="EN149" s="45"/>
      <c r="EO149" s="45"/>
      <c r="EP149" s="45"/>
      <c r="EQ149" s="45"/>
      <c r="ER149" s="45"/>
      <c r="ES149" s="45"/>
      <c r="ET149" s="45"/>
      <c r="EU149" s="45"/>
      <c r="EV149" s="45"/>
      <c r="EW149" s="45"/>
      <c r="EX149" s="45"/>
      <c r="EY149" s="45"/>
      <c r="EZ149" s="45"/>
      <c r="FA149" s="45"/>
      <c r="FB149" s="45"/>
      <c r="FC149" s="45"/>
      <c r="FD149" s="45"/>
      <c r="FE149" s="45"/>
      <c r="FF149" s="45"/>
      <c r="FG149" s="45"/>
      <c r="FH149" s="45"/>
      <c r="FI149" s="45"/>
      <c r="FJ149" s="45"/>
      <c r="FK149" s="45"/>
      <c r="FL149" s="45"/>
      <c r="FM149" s="45"/>
      <c r="FN149" s="45"/>
      <c r="FO149" s="45"/>
      <c r="FP149" s="45"/>
      <c r="FQ149" s="45"/>
      <c r="FR149" s="45"/>
      <c r="FS149" s="45"/>
      <c r="FT149" s="45"/>
      <c r="FU149" s="45"/>
      <c r="FV149" s="45"/>
      <c r="FW149" s="45"/>
      <c r="FX149" s="45"/>
      <c r="FY149" s="45"/>
      <c r="FZ149" s="45"/>
      <c r="GA149" s="45"/>
      <c r="GB149" s="45"/>
      <c r="GC149" s="45"/>
      <c r="GD149" s="45"/>
      <c r="GE149" s="45"/>
      <c r="GF149" s="45"/>
      <c r="GG149" s="45"/>
      <c r="GH149" s="45"/>
      <c r="GI149" s="45"/>
      <c r="GJ149" s="45"/>
      <c r="GK149" s="45"/>
      <c r="GL149" s="45"/>
      <c r="GM149" s="45"/>
      <c r="GN149" s="45"/>
      <c r="GO149" s="45"/>
      <c r="GP149" s="45"/>
      <c r="GQ149" s="45"/>
      <c r="GR149" s="45"/>
      <c r="GS149" s="45"/>
      <c r="GT149" s="45"/>
      <c r="GU149" s="45"/>
      <c r="GV149" s="45"/>
      <c r="GW149" s="45"/>
      <c r="GX149" s="45"/>
      <c r="GY149" s="45"/>
      <c r="GZ149" s="45"/>
      <c r="HA149" s="45"/>
      <c r="HB149" s="45"/>
      <c r="HC149" s="45"/>
      <c r="HD149" s="45"/>
      <c r="HE149" s="45"/>
      <c r="HF149" s="45"/>
      <c r="HG149" s="45"/>
      <c r="HH149" s="45"/>
      <c r="HI149" s="45"/>
      <c r="HJ149" s="45"/>
      <c r="HK149" s="45"/>
      <c r="HL149" s="45"/>
      <c r="HM149" s="45"/>
      <c r="HN149" s="45"/>
      <c r="HO149" s="45"/>
      <c r="HP149" s="45"/>
      <c r="HQ149" s="45"/>
      <c r="HR149" s="45"/>
      <c r="HS149" s="45"/>
      <c r="HT149" s="45"/>
      <c r="HU149" s="45"/>
      <c r="HV149" s="45"/>
      <c r="HW149" s="45"/>
      <c r="HX149" s="45"/>
      <c r="HY149" s="45"/>
      <c r="HZ149" s="45"/>
      <c r="IA149" s="45"/>
      <c r="IB149" s="45"/>
      <c r="IC149" s="45"/>
      <c r="ID149" s="45"/>
      <c r="IE149" s="45"/>
      <c r="IF149" s="45"/>
      <c r="IG149" s="45"/>
      <c r="IH149" s="45"/>
      <c r="II149" s="45"/>
      <c r="IJ149" s="45"/>
      <c r="IK149" s="45"/>
      <c r="IL149" s="45"/>
      <c r="IM149" s="45"/>
      <c r="IN149" s="45"/>
    </row>
    <row r="150" spans="1:254" s="62" customFormat="1" ht="16.5" customHeight="1">
      <c r="A150" s="65"/>
      <c r="B150" s="86" t="s">
        <v>368</v>
      </c>
      <c r="C150" s="121"/>
      <c r="D150" s="60">
        <v>152660</v>
      </c>
      <c r="E150" s="60">
        <v>199820</v>
      </c>
      <c r="F150" s="60">
        <v>199820</v>
      </c>
      <c r="G150" s="96">
        <v>187000</v>
      </c>
      <c r="H150" s="96">
        <f t="shared" ref="H150" si="75">G150-I150</f>
        <v>12695.570000000007</v>
      </c>
      <c r="I150" s="145">
        <v>174304.43</v>
      </c>
      <c r="J150" s="61"/>
      <c r="K150" s="61"/>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c r="BB150" s="45"/>
      <c r="BC150" s="45"/>
      <c r="BD150" s="45"/>
      <c r="BE150" s="45"/>
      <c r="BF150" s="45"/>
      <c r="BG150" s="45"/>
      <c r="BH150" s="45"/>
      <c r="BI150" s="45"/>
      <c r="BJ150" s="45"/>
      <c r="BK150" s="45"/>
      <c r="BL150" s="45"/>
      <c r="BM150" s="45"/>
      <c r="BN150" s="45"/>
      <c r="BO150" s="45"/>
      <c r="BP150" s="45"/>
      <c r="BQ150" s="45"/>
      <c r="BR150" s="45"/>
      <c r="BS150" s="45"/>
      <c r="BT150" s="45"/>
      <c r="BU150" s="45"/>
      <c r="BV150" s="45"/>
      <c r="BW150" s="45"/>
      <c r="BX150" s="45"/>
      <c r="BY150" s="45"/>
      <c r="BZ150" s="45"/>
      <c r="CA150" s="45"/>
      <c r="CB150" s="45"/>
      <c r="CC150" s="45"/>
      <c r="CD150" s="45"/>
      <c r="CE150" s="45"/>
      <c r="CF150" s="45"/>
      <c r="CG150" s="45"/>
      <c r="CH150" s="45"/>
      <c r="CI150" s="45"/>
      <c r="CJ150" s="45"/>
      <c r="CK150" s="45"/>
      <c r="CL150" s="45"/>
      <c r="CM150" s="45"/>
      <c r="CN150" s="45"/>
      <c r="CO150" s="45"/>
      <c r="CP150" s="45"/>
      <c r="CQ150" s="45"/>
      <c r="CR150" s="45"/>
      <c r="CS150" s="45"/>
      <c r="CT150" s="45"/>
      <c r="CU150" s="45"/>
      <c r="CV150" s="45"/>
      <c r="CW150" s="45"/>
      <c r="CX150" s="45"/>
      <c r="CY150" s="45"/>
      <c r="CZ150" s="45"/>
      <c r="DA150" s="45"/>
      <c r="DB150" s="45"/>
      <c r="DC150" s="45"/>
      <c r="DD150" s="45"/>
      <c r="DE150" s="45"/>
      <c r="DF150" s="45"/>
      <c r="DG150" s="45"/>
      <c r="DH150" s="45"/>
      <c r="DI150" s="45"/>
      <c r="DJ150" s="45"/>
      <c r="DK150" s="45"/>
      <c r="DL150" s="45"/>
      <c r="DM150" s="45"/>
      <c r="DN150" s="45"/>
      <c r="DO150" s="45"/>
      <c r="DP150" s="45"/>
      <c r="DQ150" s="45"/>
      <c r="DR150" s="45"/>
      <c r="DS150" s="45"/>
      <c r="DT150" s="45"/>
      <c r="DU150" s="45"/>
      <c r="DV150" s="45"/>
      <c r="DW150" s="45"/>
      <c r="DX150" s="45"/>
      <c r="DY150" s="45"/>
      <c r="DZ150" s="45"/>
      <c r="EA150" s="45"/>
      <c r="EB150" s="45"/>
      <c r="EC150" s="45"/>
      <c r="ED150" s="45"/>
      <c r="EE150" s="45"/>
      <c r="EF150" s="45"/>
      <c r="EG150" s="45"/>
      <c r="EH150" s="45"/>
      <c r="EI150" s="45"/>
      <c r="EJ150" s="45"/>
      <c r="EK150" s="45"/>
      <c r="EL150" s="45"/>
      <c r="EM150" s="45"/>
      <c r="EN150" s="45"/>
      <c r="EO150" s="45"/>
      <c r="EP150" s="45"/>
      <c r="EQ150" s="45"/>
      <c r="ER150" s="45"/>
      <c r="ES150" s="45"/>
      <c r="ET150" s="45"/>
      <c r="EU150" s="45"/>
      <c r="EV150" s="45"/>
      <c r="EW150" s="45"/>
      <c r="EX150" s="45"/>
      <c r="EY150" s="45"/>
      <c r="EZ150" s="45"/>
      <c r="FA150" s="45"/>
      <c r="FB150" s="45"/>
      <c r="FC150" s="45"/>
      <c r="FD150" s="45"/>
      <c r="FE150" s="45"/>
      <c r="FF150" s="45"/>
      <c r="FG150" s="45"/>
      <c r="FH150" s="45"/>
      <c r="FI150" s="45"/>
      <c r="FJ150" s="45"/>
      <c r="FK150" s="45"/>
      <c r="FL150" s="45"/>
      <c r="FM150" s="45"/>
      <c r="FN150" s="45"/>
      <c r="FO150" s="45"/>
      <c r="FP150" s="45"/>
      <c r="FQ150" s="45"/>
      <c r="FR150" s="45"/>
      <c r="FS150" s="45"/>
      <c r="FT150" s="45"/>
      <c r="FU150" s="45"/>
      <c r="FV150" s="45"/>
      <c r="FW150" s="45"/>
      <c r="FX150" s="45"/>
      <c r="FY150" s="45"/>
      <c r="FZ150" s="45"/>
      <c r="GA150" s="45"/>
      <c r="GB150" s="45"/>
      <c r="GC150" s="45"/>
      <c r="GD150" s="45"/>
      <c r="GE150" s="45"/>
      <c r="GF150" s="45"/>
      <c r="GG150" s="45"/>
      <c r="GH150" s="45"/>
      <c r="GI150" s="45"/>
      <c r="GJ150" s="45"/>
      <c r="GK150" s="45"/>
      <c r="GL150" s="45"/>
      <c r="GM150" s="45"/>
      <c r="GN150" s="45"/>
      <c r="GO150" s="45"/>
      <c r="GP150" s="45"/>
      <c r="GQ150" s="45"/>
      <c r="GR150" s="45"/>
      <c r="GS150" s="45"/>
      <c r="GT150" s="45"/>
      <c r="GU150" s="45"/>
      <c r="GV150" s="45"/>
      <c r="GW150" s="45"/>
      <c r="GX150" s="45"/>
      <c r="GY150" s="45"/>
      <c r="GZ150" s="45"/>
      <c r="HA150" s="45"/>
      <c r="HB150" s="45"/>
      <c r="HC150" s="45"/>
      <c r="HD150" s="45"/>
      <c r="HE150" s="45"/>
      <c r="HF150" s="45"/>
      <c r="HG150" s="45"/>
      <c r="HH150" s="45"/>
      <c r="HI150" s="45"/>
      <c r="HJ150" s="45"/>
      <c r="HK150" s="45"/>
      <c r="HL150" s="45"/>
      <c r="HM150" s="45"/>
      <c r="HN150" s="45"/>
      <c r="HO150" s="45"/>
      <c r="HP150" s="45"/>
      <c r="HQ150" s="45"/>
      <c r="HR150" s="45"/>
      <c r="HS150" s="45"/>
      <c r="HT150" s="45"/>
      <c r="HU150" s="45"/>
      <c r="HV150" s="45"/>
      <c r="HW150" s="45"/>
      <c r="HX150" s="45"/>
      <c r="HY150" s="45"/>
      <c r="HZ150" s="45"/>
      <c r="IA150" s="45"/>
      <c r="IB150" s="45"/>
      <c r="IC150" s="45"/>
      <c r="ID150" s="45"/>
      <c r="IE150" s="45"/>
      <c r="IF150" s="45"/>
      <c r="IG150" s="45"/>
      <c r="IH150" s="45"/>
      <c r="II150" s="45"/>
      <c r="IJ150" s="45"/>
      <c r="IK150" s="45"/>
      <c r="IL150" s="45"/>
      <c r="IM150" s="45"/>
      <c r="IN150" s="45"/>
    </row>
    <row r="151" spans="1:254" s="62" customFormat="1" ht="60">
      <c r="A151" s="58"/>
      <c r="B151" s="86" t="s">
        <v>370</v>
      </c>
      <c r="C151" s="121"/>
      <c r="D151" s="60"/>
      <c r="E151" s="60"/>
      <c r="F151" s="60"/>
      <c r="G151" s="68"/>
      <c r="H151" s="68"/>
      <c r="I151" s="61"/>
      <c r="J151" s="61"/>
      <c r="K151" s="61"/>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c r="BC151" s="45"/>
      <c r="BD151" s="45"/>
      <c r="BE151" s="45"/>
      <c r="BF151" s="45"/>
      <c r="BG151" s="45"/>
      <c r="BH151" s="45"/>
      <c r="BI151" s="45"/>
      <c r="BJ151" s="45"/>
      <c r="BK151" s="45"/>
      <c r="BL151" s="45"/>
      <c r="BM151" s="45"/>
      <c r="BN151" s="45"/>
      <c r="BO151" s="45"/>
      <c r="BP151" s="45"/>
      <c r="BQ151" s="45"/>
      <c r="BR151" s="45"/>
      <c r="BS151" s="45"/>
      <c r="BT151" s="45"/>
      <c r="BU151" s="45"/>
      <c r="BV151" s="45"/>
      <c r="BW151" s="45"/>
      <c r="BX151" s="45"/>
      <c r="BY151" s="45"/>
      <c r="BZ151" s="45"/>
      <c r="CA151" s="45"/>
      <c r="CB151" s="45"/>
      <c r="CC151" s="45"/>
      <c r="CD151" s="45"/>
      <c r="CE151" s="45"/>
      <c r="CF151" s="45"/>
      <c r="CG151" s="45"/>
      <c r="CH151" s="45"/>
      <c r="CI151" s="45"/>
      <c r="CJ151" s="45"/>
      <c r="CK151" s="45"/>
      <c r="CL151" s="45"/>
      <c r="CM151" s="45"/>
      <c r="CN151" s="45"/>
      <c r="CO151" s="45"/>
      <c r="CP151" s="45"/>
      <c r="CQ151" s="45"/>
      <c r="CR151" s="45"/>
      <c r="CS151" s="45"/>
      <c r="CT151" s="45"/>
      <c r="CU151" s="45"/>
      <c r="CV151" s="45"/>
      <c r="CW151" s="45"/>
      <c r="CX151" s="45"/>
      <c r="CY151" s="45"/>
      <c r="CZ151" s="45"/>
      <c r="DA151" s="45"/>
      <c r="DB151" s="45"/>
      <c r="DC151" s="45"/>
      <c r="DD151" s="45"/>
      <c r="DE151" s="45"/>
      <c r="DF151" s="45"/>
      <c r="DG151" s="45"/>
      <c r="DH151" s="45"/>
      <c r="DI151" s="45"/>
      <c r="DJ151" s="45"/>
      <c r="DK151" s="45"/>
      <c r="DL151" s="45"/>
      <c r="DM151" s="45"/>
      <c r="DN151" s="45"/>
      <c r="DO151" s="45"/>
      <c r="DP151" s="45"/>
      <c r="DQ151" s="45"/>
      <c r="DR151" s="45"/>
      <c r="DS151" s="45"/>
      <c r="DT151" s="45"/>
      <c r="DU151" s="45"/>
      <c r="DV151" s="45"/>
      <c r="DW151" s="45"/>
      <c r="DX151" s="45"/>
      <c r="DY151" s="45"/>
      <c r="DZ151" s="45"/>
      <c r="EA151" s="45"/>
      <c r="EB151" s="45"/>
      <c r="EC151" s="45"/>
      <c r="ED151" s="45"/>
      <c r="EE151" s="45"/>
      <c r="EF151" s="45"/>
      <c r="EG151" s="45"/>
      <c r="EH151" s="45"/>
      <c r="EI151" s="45"/>
      <c r="EJ151" s="45"/>
      <c r="EK151" s="45"/>
      <c r="EL151" s="45"/>
      <c r="EM151" s="45"/>
      <c r="EN151" s="45"/>
      <c r="EO151" s="45"/>
      <c r="EP151" s="45"/>
      <c r="EQ151" s="45"/>
      <c r="ER151" s="45"/>
      <c r="ES151" s="45"/>
      <c r="ET151" s="45"/>
      <c r="EU151" s="45"/>
      <c r="EV151" s="45"/>
      <c r="EW151" s="45"/>
      <c r="EX151" s="45"/>
      <c r="EY151" s="45"/>
      <c r="EZ151" s="45"/>
      <c r="FA151" s="45"/>
      <c r="FB151" s="45"/>
      <c r="FC151" s="45"/>
      <c r="FD151" s="45"/>
      <c r="FE151" s="45"/>
      <c r="FF151" s="45"/>
      <c r="FG151" s="45"/>
      <c r="FH151" s="45"/>
      <c r="FI151" s="45"/>
      <c r="FJ151" s="45"/>
      <c r="FK151" s="45"/>
      <c r="FL151" s="45"/>
      <c r="FM151" s="45"/>
      <c r="FN151" s="45"/>
      <c r="FO151" s="45"/>
      <c r="FP151" s="45"/>
      <c r="FQ151" s="45"/>
      <c r="FR151" s="45"/>
      <c r="FS151" s="45"/>
      <c r="FT151" s="45"/>
      <c r="FU151" s="45"/>
      <c r="FV151" s="45"/>
      <c r="FW151" s="45"/>
      <c r="FX151" s="45"/>
      <c r="FY151" s="45"/>
      <c r="FZ151" s="45"/>
      <c r="GA151" s="45"/>
      <c r="GB151" s="45"/>
      <c r="GC151" s="45"/>
      <c r="GD151" s="45"/>
      <c r="GE151" s="45"/>
      <c r="GF151" s="45"/>
      <c r="GG151" s="45"/>
      <c r="GH151" s="45"/>
      <c r="GI151" s="45"/>
      <c r="GJ151" s="45"/>
      <c r="GK151" s="45"/>
      <c r="GL151" s="45"/>
      <c r="GM151" s="45"/>
      <c r="GN151" s="45"/>
      <c r="GO151" s="45"/>
      <c r="GP151" s="45"/>
      <c r="GQ151" s="45"/>
      <c r="GR151" s="45"/>
      <c r="GS151" s="45"/>
      <c r="GT151" s="45"/>
      <c r="GU151" s="45"/>
      <c r="GV151" s="45"/>
      <c r="GW151" s="45"/>
      <c r="GX151" s="45"/>
      <c r="GY151" s="45"/>
      <c r="GZ151" s="45"/>
      <c r="HA151" s="45"/>
      <c r="HB151" s="45"/>
      <c r="HC151" s="45"/>
      <c r="HD151" s="45"/>
      <c r="HE151" s="45"/>
      <c r="HF151" s="45"/>
      <c r="HG151" s="45"/>
      <c r="HH151" s="45"/>
      <c r="HI151" s="45"/>
      <c r="HJ151" s="45"/>
      <c r="HK151" s="45"/>
      <c r="HL151" s="45"/>
      <c r="HM151" s="45"/>
      <c r="HN151" s="45"/>
      <c r="HO151" s="45"/>
      <c r="HP151" s="45"/>
      <c r="HQ151" s="45"/>
      <c r="HR151" s="45"/>
      <c r="HS151" s="45"/>
      <c r="HT151" s="45"/>
      <c r="HU151" s="45"/>
      <c r="HV151" s="45"/>
      <c r="HW151" s="45"/>
      <c r="HX151" s="45"/>
      <c r="HY151" s="45"/>
      <c r="HZ151" s="45"/>
      <c r="IA151" s="45"/>
      <c r="IB151" s="45"/>
      <c r="IC151" s="45"/>
      <c r="ID151" s="45"/>
      <c r="IE151" s="45"/>
      <c r="IF151" s="45"/>
      <c r="IG151" s="45"/>
      <c r="IH151" s="45"/>
      <c r="II151" s="45"/>
      <c r="IJ151" s="45"/>
      <c r="IK151" s="45"/>
      <c r="IL151" s="45"/>
      <c r="IM151" s="45"/>
      <c r="IN151" s="45"/>
    </row>
    <row r="152" spans="1:254" s="134" customFormat="1" ht="30">
      <c r="A152" s="129"/>
      <c r="B152" s="130" t="s">
        <v>399</v>
      </c>
      <c r="C152" s="131">
        <f>C153+C154</f>
        <v>0</v>
      </c>
      <c r="D152" s="131">
        <f>D153+D154</f>
        <v>0</v>
      </c>
      <c r="E152" s="131">
        <f t="shared" ref="E152:H152" si="76">E153+E154</f>
        <v>0</v>
      </c>
      <c r="F152" s="131">
        <f t="shared" si="76"/>
        <v>0</v>
      </c>
      <c r="G152" s="131">
        <f t="shared" si="76"/>
        <v>0</v>
      </c>
      <c r="H152" s="131">
        <f t="shared" si="76"/>
        <v>0</v>
      </c>
      <c r="I152" s="132"/>
      <c r="J152" s="132"/>
      <c r="K152" s="132"/>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c r="AO152" s="133"/>
      <c r="AP152" s="133"/>
      <c r="AQ152" s="133"/>
      <c r="AR152" s="133"/>
      <c r="AS152" s="133"/>
      <c r="AT152" s="133"/>
      <c r="AU152" s="133"/>
      <c r="AV152" s="133"/>
      <c r="AW152" s="133"/>
      <c r="AX152" s="133"/>
      <c r="AY152" s="133"/>
      <c r="AZ152" s="133"/>
      <c r="BA152" s="133"/>
      <c r="BB152" s="133"/>
      <c r="BC152" s="133"/>
      <c r="BD152" s="133"/>
      <c r="BE152" s="133"/>
      <c r="BF152" s="133"/>
      <c r="BG152" s="133"/>
      <c r="BH152" s="133"/>
      <c r="BI152" s="133"/>
      <c r="BJ152" s="133"/>
      <c r="BK152" s="133"/>
      <c r="BL152" s="133"/>
      <c r="BM152" s="133"/>
      <c r="BN152" s="133"/>
      <c r="BO152" s="133"/>
      <c r="BP152" s="133"/>
      <c r="BQ152" s="133"/>
      <c r="BR152" s="133"/>
      <c r="BS152" s="133"/>
      <c r="BT152" s="133"/>
      <c r="BU152" s="133"/>
      <c r="BV152" s="133"/>
      <c r="BW152" s="133"/>
      <c r="BX152" s="133"/>
      <c r="BY152" s="133"/>
      <c r="BZ152" s="133"/>
      <c r="CA152" s="133"/>
      <c r="CB152" s="133"/>
      <c r="CC152" s="133"/>
      <c r="CD152" s="133"/>
      <c r="CE152" s="133"/>
      <c r="CF152" s="133"/>
      <c r="CG152" s="133"/>
      <c r="CH152" s="133"/>
      <c r="CI152" s="133"/>
      <c r="CJ152" s="133"/>
      <c r="CK152" s="133"/>
      <c r="CL152" s="133"/>
      <c r="CM152" s="133"/>
      <c r="CN152" s="133"/>
      <c r="CO152" s="133"/>
      <c r="CP152" s="133"/>
      <c r="CQ152" s="133"/>
      <c r="CR152" s="133"/>
      <c r="CS152" s="133"/>
      <c r="CT152" s="133"/>
      <c r="CU152" s="133"/>
      <c r="CV152" s="133"/>
      <c r="CW152" s="133"/>
      <c r="CX152" s="133"/>
      <c r="CY152" s="133"/>
      <c r="CZ152" s="133"/>
      <c r="DA152" s="133"/>
      <c r="DB152" s="133"/>
      <c r="DC152" s="133"/>
      <c r="DD152" s="133"/>
      <c r="DE152" s="133"/>
      <c r="DF152" s="133"/>
      <c r="DG152" s="133"/>
      <c r="DH152" s="133"/>
      <c r="DI152" s="133"/>
      <c r="DJ152" s="133"/>
      <c r="DK152" s="133"/>
      <c r="DL152" s="133"/>
      <c r="DM152" s="133"/>
      <c r="DN152" s="133"/>
      <c r="DO152" s="133"/>
      <c r="DP152" s="133"/>
      <c r="DQ152" s="133"/>
      <c r="DR152" s="133"/>
      <c r="DS152" s="133"/>
      <c r="DT152" s="133"/>
      <c r="DU152" s="133"/>
      <c r="DV152" s="133"/>
      <c r="DW152" s="133"/>
      <c r="DX152" s="133"/>
      <c r="DY152" s="133"/>
      <c r="DZ152" s="133"/>
      <c r="EA152" s="133"/>
      <c r="EB152" s="133"/>
      <c r="EC152" s="133"/>
      <c r="ED152" s="133"/>
      <c r="EE152" s="133"/>
      <c r="EF152" s="133"/>
      <c r="EG152" s="133"/>
      <c r="EH152" s="133"/>
      <c r="EI152" s="133"/>
      <c r="EJ152" s="133"/>
      <c r="EK152" s="133"/>
      <c r="EL152" s="133"/>
      <c r="EM152" s="133"/>
      <c r="EN152" s="133"/>
      <c r="EO152" s="133"/>
      <c r="EP152" s="133"/>
      <c r="EQ152" s="133"/>
      <c r="ER152" s="133"/>
      <c r="ES152" s="133"/>
      <c r="ET152" s="133"/>
      <c r="EU152" s="133"/>
      <c r="EV152" s="133"/>
      <c r="EW152" s="133"/>
      <c r="EX152" s="133"/>
      <c r="EY152" s="133"/>
      <c r="EZ152" s="133"/>
      <c r="FA152" s="133"/>
      <c r="FB152" s="133"/>
      <c r="FC152" s="133"/>
      <c r="FD152" s="133"/>
      <c r="FE152" s="133"/>
      <c r="FF152" s="133"/>
      <c r="FG152" s="133"/>
      <c r="FH152" s="133"/>
      <c r="FI152" s="133"/>
      <c r="FJ152" s="133"/>
      <c r="FK152" s="133"/>
      <c r="FL152" s="133"/>
      <c r="FM152" s="133"/>
      <c r="FN152" s="133"/>
      <c r="FO152" s="133"/>
      <c r="FP152" s="133"/>
      <c r="FQ152" s="133"/>
      <c r="FR152" s="133"/>
      <c r="FS152" s="133"/>
      <c r="FT152" s="133"/>
      <c r="FU152" s="133"/>
      <c r="FV152" s="133"/>
      <c r="FW152" s="133"/>
      <c r="FX152" s="133"/>
      <c r="FY152" s="133"/>
      <c r="FZ152" s="133"/>
      <c r="GA152" s="133"/>
      <c r="GB152" s="133"/>
      <c r="GC152" s="133"/>
      <c r="GD152" s="133"/>
      <c r="GE152" s="133"/>
      <c r="GF152" s="133"/>
      <c r="GG152" s="133"/>
      <c r="GH152" s="133"/>
      <c r="GI152" s="133"/>
      <c r="GJ152" s="133"/>
      <c r="GK152" s="133"/>
      <c r="GL152" s="133"/>
      <c r="GM152" s="133"/>
      <c r="GN152" s="133"/>
      <c r="GO152" s="133"/>
      <c r="GP152" s="133"/>
      <c r="GQ152" s="133"/>
      <c r="GR152" s="133"/>
      <c r="GS152" s="133"/>
      <c r="GT152" s="133"/>
      <c r="GU152" s="133"/>
      <c r="GV152" s="133"/>
      <c r="GW152" s="133"/>
      <c r="GX152" s="133"/>
      <c r="GY152" s="133"/>
      <c r="GZ152" s="133"/>
      <c r="HA152" s="133"/>
      <c r="HB152" s="133"/>
      <c r="HC152" s="133"/>
      <c r="HD152" s="133"/>
      <c r="HE152" s="133"/>
      <c r="HF152" s="133"/>
      <c r="HG152" s="133"/>
      <c r="HH152" s="133"/>
      <c r="HI152" s="133"/>
      <c r="HJ152" s="133"/>
      <c r="HK152" s="133"/>
      <c r="HL152" s="133"/>
      <c r="HM152" s="133"/>
      <c r="HN152" s="133"/>
      <c r="HO152" s="133"/>
      <c r="HP152" s="133"/>
      <c r="HQ152" s="133"/>
      <c r="HR152" s="133"/>
      <c r="HS152" s="133"/>
      <c r="HT152" s="133"/>
      <c r="HU152" s="133"/>
      <c r="HV152" s="133"/>
      <c r="HW152" s="133"/>
      <c r="HX152" s="133"/>
      <c r="HY152" s="133"/>
      <c r="HZ152" s="133"/>
      <c r="IA152" s="133"/>
      <c r="IB152" s="133"/>
      <c r="IC152" s="133"/>
      <c r="ID152" s="133"/>
      <c r="IE152" s="133"/>
      <c r="IF152" s="133"/>
      <c r="IG152" s="133"/>
      <c r="IH152" s="133"/>
      <c r="II152" s="133"/>
      <c r="IJ152" s="133"/>
      <c r="IK152" s="133"/>
      <c r="IL152" s="133"/>
      <c r="IM152" s="133"/>
      <c r="IN152" s="133"/>
    </row>
    <row r="153" spans="1:254" s="134" customFormat="1">
      <c r="A153" s="129"/>
      <c r="B153" s="130" t="s">
        <v>368</v>
      </c>
      <c r="C153" s="131"/>
      <c r="D153" s="135"/>
      <c r="E153" s="135"/>
      <c r="F153" s="135"/>
      <c r="G153" s="136"/>
      <c r="H153" s="136"/>
      <c r="I153" s="132"/>
      <c r="J153" s="132"/>
      <c r="K153" s="132"/>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c r="AO153" s="133"/>
      <c r="AP153" s="133"/>
      <c r="AQ153" s="133"/>
      <c r="AR153" s="133"/>
      <c r="AS153" s="133"/>
      <c r="AT153" s="133"/>
      <c r="AU153" s="133"/>
      <c r="AV153" s="133"/>
      <c r="AW153" s="133"/>
      <c r="AX153" s="133"/>
      <c r="AY153" s="133"/>
      <c r="AZ153" s="133"/>
      <c r="BA153" s="133"/>
      <c r="BB153" s="133"/>
      <c r="BC153" s="133"/>
      <c r="BD153" s="133"/>
      <c r="BE153" s="133"/>
      <c r="BF153" s="133"/>
      <c r="BG153" s="133"/>
      <c r="BH153" s="133"/>
      <c r="BI153" s="133"/>
      <c r="BJ153" s="133"/>
      <c r="BK153" s="133"/>
      <c r="BL153" s="133"/>
      <c r="BM153" s="133"/>
      <c r="BN153" s="133"/>
      <c r="BO153" s="133"/>
      <c r="BP153" s="133"/>
      <c r="BQ153" s="133"/>
      <c r="BR153" s="133"/>
      <c r="BS153" s="133"/>
      <c r="BT153" s="133"/>
      <c r="BU153" s="133"/>
      <c r="BV153" s="133"/>
      <c r="BW153" s="133"/>
      <c r="BX153" s="133"/>
      <c r="BY153" s="133"/>
      <c r="BZ153" s="133"/>
      <c r="CA153" s="133"/>
      <c r="CB153" s="133"/>
      <c r="CC153" s="133"/>
      <c r="CD153" s="133"/>
      <c r="CE153" s="133"/>
      <c r="CF153" s="133"/>
      <c r="CG153" s="133"/>
      <c r="CH153" s="133"/>
      <c r="CI153" s="133"/>
      <c r="CJ153" s="133"/>
      <c r="CK153" s="133"/>
      <c r="CL153" s="133"/>
      <c r="CM153" s="133"/>
      <c r="CN153" s="133"/>
      <c r="CO153" s="133"/>
      <c r="CP153" s="133"/>
      <c r="CQ153" s="133"/>
      <c r="CR153" s="133"/>
      <c r="CS153" s="133"/>
      <c r="CT153" s="133"/>
      <c r="CU153" s="133"/>
      <c r="CV153" s="133"/>
      <c r="CW153" s="133"/>
      <c r="CX153" s="133"/>
      <c r="CY153" s="133"/>
      <c r="CZ153" s="133"/>
      <c r="DA153" s="133"/>
      <c r="DB153" s="133"/>
      <c r="DC153" s="133"/>
      <c r="DD153" s="133"/>
      <c r="DE153" s="133"/>
      <c r="DF153" s="133"/>
      <c r="DG153" s="133"/>
      <c r="DH153" s="133"/>
      <c r="DI153" s="133"/>
      <c r="DJ153" s="133"/>
      <c r="DK153" s="133"/>
      <c r="DL153" s="133"/>
      <c r="DM153" s="133"/>
      <c r="DN153" s="133"/>
      <c r="DO153" s="133"/>
      <c r="DP153" s="133"/>
      <c r="DQ153" s="133"/>
      <c r="DR153" s="133"/>
      <c r="DS153" s="133"/>
      <c r="DT153" s="133"/>
      <c r="DU153" s="133"/>
      <c r="DV153" s="133"/>
      <c r="DW153" s="133"/>
      <c r="DX153" s="133"/>
      <c r="DY153" s="133"/>
      <c r="DZ153" s="133"/>
      <c r="EA153" s="133"/>
      <c r="EB153" s="133"/>
      <c r="EC153" s="133"/>
      <c r="ED153" s="133"/>
      <c r="EE153" s="133"/>
      <c r="EF153" s="133"/>
      <c r="EG153" s="133"/>
      <c r="EH153" s="133"/>
      <c r="EI153" s="133"/>
      <c r="EJ153" s="133"/>
      <c r="EK153" s="133"/>
      <c r="EL153" s="133"/>
      <c r="EM153" s="133"/>
      <c r="EN153" s="133"/>
      <c r="EO153" s="133"/>
      <c r="EP153" s="133"/>
      <c r="EQ153" s="133"/>
      <c r="ER153" s="133"/>
      <c r="ES153" s="133"/>
      <c r="ET153" s="133"/>
      <c r="EU153" s="133"/>
      <c r="EV153" s="133"/>
      <c r="EW153" s="133"/>
      <c r="EX153" s="133"/>
      <c r="EY153" s="133"/>
      <c r="EZ153" s="133"/>
      <c r="FA153" s="133"/>
      <c r="FB153" s="133"/>
      <c r="FC153" s="133"/>
      <c r="FD153" s="133"/>
      <c r="FE153" s="133"/>
      <c r="FF153" s="133"/>
      <c r="FG153" s="133"/>
      <c r="FH153" s="133"/>
      <c r="FI153" s="133"/>
      <c r="FJ153" s="133"/>
      <c r="FK153" s="133"/>
      <c r="FL153" s="133"/>
      <c r="FM153" s="133"/>
      <c r="FN153" s="133"/>
      <c r="FO153" s="133"/>
      <c r="FP153" s="133"/>
      <c r="FQ153" s="133"/>
      <c r="FR153" s="133"/>
      <c r="FS153" s="133"/>
      <c r="FT153" s="133"/>
      <c r="FU153" s="133"/>
      <c r="FV153" s="133"/>
      <c r="FW153" s="133"/>
      <c r="FX153" s="133"/>
      <c r="FY153" s="133"/>
      <c r="FZ153" s="133"/>
      <c r="GA153" s="133"/>
      <c r="GB153" s="133"/>
      <c r="GC153" s="133"/>
      <c r="GD153" s="133"/>
      <c r="GE153" s="133"/>
      <c r="GF153" s="133"/>
      <c r="GG153" s="133"/>
      <c r="GH153" s="133"/>
      <c r="GI153" s="133"/>
      <c r="GJ153" s="133"/>
      <c r="GK153" s="133"/>
      <c r="GL153" s="133"/>
      <c r="GM153" s="133"/>
      <c r="GN153" s="133"/>
      <c r="GO153" s="133"/>
      <c r="GP153" s="133"/>
      <c r="GQ153" s="133"/>
      <c r="GR153" s="133"/>
      <c r="GS153" s="133"/>
      <c r="GT153" s="133"/>
      <c r="GU153" s="133"/>
      <c r="GV153" s="133"/>
      <c r="GW153" s="133"/>
      <c r="GX153" s="133"/>
      <c r="GY153" s="133"/>
      <c r="GZ153" s="133"/>
      <c r="HA153" s="133"/>
      <c r="HB153" s="133"/>
      <c r="HC153" s="133"/>
      <c r="HD153" s="133"/>
      <c r="HE153" s="133"/>
      <c r="HF153" s="133"/>
      <c r="HG153" s="133"/>
      <c r="HH153" s="133"/>
      <c r="HI153" s="133"/>
      <c r="HJ153" s="133"/>
      <c r="HK153" s="133"/>
      <c r="HL153" s="133"/>
      <c r="HM153" s="133"/>
      <c r="HN153" s="133"/>
      <c r="HO153" s="133"/>
      <c r="HP153" s="133"/>
      <c r="HQ153" s="133"/>
      <c r="HR153" s="133"/>
      <c r="HS153" s="133"/>
      <c r="HT153" s="133"/>
      <c r="HU153" s="133"/>
      <c r="HV153" s="133"/>
      <c r="HW153" s="133"/>
      <c r="HX153" s="133"/>
      <c r="HY153" s="133"/>
      <c r="HZ153" s="133"/>
      <c r="IA153" s="133"/>
      <c r="IB153" s="133"/>
      <c r="IC153" s="133"/>
      <c r="ID153" s="133"/>
      <c r="IE153" s="133"/>
      <c r="IF153" s="133"/>
      <c r="IG153" s="133"/>
      <c r="IH153" s="133"/>
      <c r="II153" s="133"/>
      <c r="IJ153" s="133"/>
      <c r="IK153" s="133"/>
      <c r="IL153" s="133"/>
      <c r="IM153" s="133"/>
      <c r="IN153" s="133"/>
    </row>
    <row r="154" spans="1:254" s="134" customFormat="1" ht="60">
      <c r="A154" s="129"/>
      <c r="B154" s="130" t="s">
        <v>370</v>
      </c>
      <c r="C154" s="131"/>
      <c r="D154" s="135"/>
      <c r="E154" s="135"/>
      <c r="F154" s="135"/>
      <c r="G154" s="136"/>
      <c r="H154" s="136"/>
      <c r="I154" s="132"/>
      <c r="J154" s="132"/>
      <c r="K154" s="132"/>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c r="AO154" s="133"/>
      <c r="AP154" s="133"/>
      <c r="AQ154" s="133"/>
      <c r="AR154" s="133"/>
      <c r="AS154" s="133"/>
      <c r="AT154" s="133"/>
      <c r="AU154" s="133"/>
      <c r="AV154" s="133"/>
      <c r="AW154" s="133"/>
      <c r="AX154" s="133"/>
      <c r="AY154" s="133"/>
      <c r="AZ154" s="133"/>
      <c r="BA154" s="133"/>
      <c r="BB154" s="133"/>
      <c r="BC154" s="133"/>
      <c r="BD154" s="133"/>
      <c r="BE154" s="133"/>
      <c r="BF154" s="133"/>
      <c r="BG154" s="133"/>
      <c r="BH154" s="133"/>
      <c r="BI154" s="133"/>
      <c r="BJ154" s="133"/>
      <c r="BK154" s="133"/>
      <c r="BL154" s="133"/>
      <c r="BM154" s="133"/>
      <c r="BN154" s="133"/>
      <c r="BO154" s="133"/>
      <c r="BP154" s="133"/>
      <c r="BQ154" s="133"/>
      <c r="BR154" s="133"/>
      <c r="BS154" s="133"/>
      <c r="BT154" s="133"/>
      <c r="BU154" s="133"/>
      <c r="BV154" s="133"/>
      <c r="BW154" s="133"/>
      <c r="BX154" s="133"/>
      <c r="BY154" s="133"/>
      <c r="BZ154" s="133"/>
      <c r="CA154" s="133"/>
      <c r="CB154" s="133"/>
      <c r="CC154" s="133"/>
      <c r="CD154" s="133"/>
      <c r="CE154" s="133"/>
      <c r="CF154" s="133"/>
      <c r="CG154" s="133"/>
      <c r="CH154" s="133"/>
      <c r="CI154" s="133"/>
      <c r="CJ154" s="133"/>
      <c r="CK154" s="133"/>
      <c r="CL154" s="133"/>
      <c r="CM154" s="133"/>
      <c r="CN154" s="133"/>
      <c r="CO154" s="133"/>
      <c r="CP154" s="133"/>
      <c r="CQ154" s="133"/>
      <c r="CR154" s="133"/>
      <c r="CS154" s="133"/>
      <c r="CT154" s="133"/>
      <c r="CU154" s="133"/>
      <c r="CV154" s="133"/>
      <c r="CW154" s="133"/>
      <c r="CX154" s="133"/>
      <c r="CY154" s="133"/>
      <c r="CZ154" s="133"/>
      <c r="DA154" s="133"/>
      <c r="DB154" s="133"/>
      <c r="DC154" s="133"/>
      <c r="DD154" s="133"/>
      <c r="DE154" s="133"/>
      <c r="DF154" s="133"/>
      <c r="DG154" s="133"/>
      <c r="DH154" s="133"/>
      <c r="DI154" s="133"/>
      <c r="DJ154" s="133"/>
      <c r="DK154" s="133"/>
      <c r="DL154" s="133"/>
      <c r="DM154" s="133"/>
      <c r="DN154" s="133"/>
      <c r="DO154" s="133"/>
      <c r="DP154" s="133"/>
      <c r="DQ154" s="133"/>
      <c r="DR154" s="133"/>
      <c r="DS154" s="133"/>
      <c r="DT154" s="133"/>
      <c r="DU154" s="133"/>
      <c r="DV154" s="133"/>
      <c r="DW154" s="133"/>
      <c r="DX154" s="133"/>
      <c r="DY154" s="133"/>
      <c r="DZ154" s="133"/>
      <c r="EA154" s="133"/>
      <c r="EB154" s="133"/>
      <c r="EC154" s="133"/>
      <c r="ED154" s="133"/>
      <c r="EE154" s="133"/>
      <c r="EF154" s="133"/>
      <c r="EG154" s="133"/>
      <c r="EH154" s="133"/>
      <c r="EI154" s="133"/>
      <c r="EJ154" s="133"/>
      <c r="EK154" s="133"/>
      <c r="EL154" s="133"/>
      <c r="EM154" s="133"/>
      <c r="EN154" s="133"/>
      <c r="EO154" s="133"/>
      <c r="EP154" s="133"/>
      <c r="EQ154" s="133"/>
      <c r="ER154" s="133"/>
      <c r="ES154" s="133"/>
      <c r="ET154" s="133"/>
      <c r="EU154" s="133"/>
      <c r="EV154" s="133"/>
      <c r="EW154" s="133"/>
      <c r="EX154" s="133"/>
      <c r="EY154" s="133"/>
      <c r="EZ154" s="133"/>
      <c r="FA154" s="133"/>
      <c r="FB154" s="133"/>
      <c r="FC154" s="133"/>
      <c r="FD154" s="133"/>
      <c r="FE154" s="133"/>
      <c r="FF154" s="133"/>
      <c r="FG154" s="133"/>
      <c r="FH154" s="133"/>
      <c r="FI154" s="133"/>
      <c r="FJ154" s="133"/>
      <c r="FK154" s="133"/>
      <c r="FL154" s="133"/>
      <c r="FM154" s="133"/>
      <c r="FN154" s="133"/>
      <c r="FO154" s="133"/>
      <c r="FP154" s="133"/>
      <c r="FQ154" s="133"/>
      <c r="FR154" s="133"/>
      <c r="FS154" s="133"/>
      <c r="FT154" s="133"/>
      <c r="FU154" s="133"/>
      <c r="FV154" s="133"/>
      <c r="FW154" s="133"/>
      <c r="FX154" s="133"/>
      <c r="FY154" s="133"/>
      <c r="FZ154" s="133"/>
      <c r="GA154" s="133"/>
      <c r="GB154" s="133"/>
      <c r="GC154" s="133"/>
      <c r="GD154" s="133"/>
      <c r="GE154" s="133"/>
      <c r="GF154" s="133"/>
      <c r="GG154" s="133"/>
      <c r="GH154" s="133"/>
      <c r="GI154" s="133"/>
      <c r="GJ154" s="133"/>
      <c r="GK154" s="133"/>
      <c r="GL154" s="133"/>
      <c r="GM154" s="133"/>
      <c r="GN154" s="133"/>
      <c r="GO154" s="133"/>
      <c r="GP154" s="133"/>
      <c r="GQ154" s="133"/>
      <c r="GR154" s="133"/>
      <c r="GS154" s="133"/>
      <c r="GT154" s="133"/>
      <c r="GU154" s="133"/>
      <c r="GV154" s="133"/>
      <c r="GW154" s="133"/>
      <c r="GX154" s="133"/>
      <c r="GY154" s="133"/>
      <c r="GZ154" s="133"/>
      <c r="HA154" s="133"/>
      <c r="HB154" s="133"/>
      <c r="HC154" s="133"/>
      <c r="HD154" s="133"/>
      <c r="HE154" s="133"/>
      <c r="HF154" s="133"/>
      <c r="HG154" s="133"/>
      <c r="HH154" s="133"/>
      <c r="HI154" s="133"/>
      <c r="HJ154" s="133"/>
      <c r="HK154" s="133"/>
      <c r="HL154" s="133"/>
      <c r="HM154" s="133"/>
      <c r="HN154" s="133"/>
      <c r="HO154" s="133"/>
      <c r="HP154" s="133"/>
      <c r="HQ154" s="133"/>
      <c r="HR154" s="133"/>
      <c r="HS154" s="133"/>
      <c r="HT154" s="133"/>
      <c r="HU154" s="133"/>
      <c r="HV154" s="133"/>
      <c r="HW154" s="133"/>
      <c r="HX154" s="133"/>
      <c r="HY154" s="133"/>
      <c r="HZ154" s="133"/>
      <c r="IA154" s="133"/>
      <c r="IB154" s="133"/>
      <c r="IC154" s="133"/>
      <c r="ID154" s="133"/>
      <c r="IE154" s="133"/>
      <c r="IF154" s="133"/>
      <c r="IG154" s="133"/>
      <c r="IH154" s="133"/>
      <c r="II154" s="133"/>
      <c r="IJ154" s="133"/>
      <c r="IK154" s="133"/>
      <c r="IL154" s="133"/>
      <c r="IM154" s="133"/>
      <c r="IN154" s="133"/>
    </row>
    <row r="155" spans="1:254" s="62" customFormat="1" ht="16.5" customHeight="1">
      <c r="A155" s="65"/>
      <c r="B155" s="86" t="s">
        <v>400</v>
      </c>
      <c r="C155" s="121"/>
      <c r="D155" s="60"/>
      <c r="E155" s="60"/>
      <c r="F155" s="60"/>
      <c r="G155" s="68"/>
      <c r="H155" s="68"/>
      <c r="I155" s="61"/>
      <c r="J155" s="61"/>
      <c r="K155" s="61"/>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c r="BC155" s="45"/>
      <c r="BD155" s="45"/>
      <c r="BE155" s="45"/>
      <c r="BF155" s="45"/>
      <c r="BG155" s="45"/>
      <c r="BH155" s="45"/>
      <c r="BI155" s="45"/>
      <c r="BJ155" s="45"/>
      <c r="BK155" s="45"/>
      <c r="BL155" s="45"/>
      <c r="BM155" s="45"/>
      <c r="BN155" s="45"/>
      <c r="BO155" s="45"/>
      <c r="BP155" s="45"/>
      <c r="BQ155" s="45"/>
      <c r="BR155" s="45"/>
      <c r="BS155" s="45"/>
      <c r="BT155" s="45"/>
      <c r="BU155" s="45"/>
      <c r="BV155" s="45"/>
      <c r="BW155" s="45"/>
      <c r="BX155" s="45"/>
      <c r="BY155" s="45"/>
      <c r="BZ155" s="45"/>
      <c r="CA155" s="45"/>
      <c r="CB155" s="45"/>
      <c r="CC155" s="45"/>
      <c r="CD155" s="45"/>
      <c r="CE155" s="45"/>
      <c r="CF155" s="45"/>
      <c r="CG155" s="45"/>
      <c r="CH155" s="45"/>
      <c r="CI155" s="45"/>
      <c r="CJ155" s="45"/>
      <c r="CK155" s="45"/>
      <c r="CL155" s="45"/>
      <c r="CM155" s="45"/>
      <c r="CN155" s="45"/>
      <c r="CO155" s="45"/>
      <c r="CP155" s="45"/>
      <c r="CQ155" s="45"/>
      <c r="CR155" s="45"/>
      <c r="CS155" s="45"/>
      <c r="CT155" s="45"/>
      <c r="CU155" s="45"/>
      <c r="CV155" s="45"/>
      <c r="CW155" s="45"/>
      <c r="CX155" s="45"/>
      <c r="CY155" s="45"/>
      <c r="CZ155" s="45"/>
      <c r="DA155" s="45"/>
      <c r="DB155" s="45"/>
      <c r="DC155" s="45"/>
      <c r="DD155" s="45"/>
      <c r="DE155" s="45"/>
      <c r="DF155" s="45"/>
      <c r="DG155" s="45"/>
      <c r="DH155" s="45"/>
      <c r="DI155" s="45"/>
      <c r="DJ155" s="45"/>
      <c r="DK155" s="45"/>
      <c r="DL155" s="45"/>
      <c r="DM155" s="45"/>
      <c r="DN155" s="45"/>
      <c r="DO155" s="45"/>
      <c r="DP155" s="45"/>
      <c r="DQ155" s="45"/>
      <c r="DR155" s="45"/>
      <c r="DS155" s="45"/>
      <c r="DT155" s="45"/>
      <c r="DU155" s="45"/>
      <c r="DV155" s="45"/>
      <c r="DW155" s="45"/>
      <c r="DX155" s="45"/>
      <c r="DY155" s="45"/>
      <c r="DZ155" s="45"/>
      <c r="EA155" s="45"/>
      <c r="EB155" s="45"/>
      <c r="EC155" s="45"/>
      <c r="ED155" s="45"/>
      <c r="EE155" s="45"/>
      <c r="EF155" s="45"/>
      <c r="EG155" s="45"/>
      <c r="EH155" s="45"/>
      <c r="EI155" s="45"/>
      <c r="EJ155" s="45"/>
      <c r="EK155" s="45"/>
      <c r="EL155" s="45"/>
      <c r="EM155" s="45"/>
      <c r="EN155" s="45"/>
      <c r="EO155" s="45"/>
      <c r="EP155" s="45"/>
      <c r="EQ155" s="45"/>
      <c r="ER155" s="45"/>
      <c r="ES155" s="45"/>
      <c r="ET155" s="45"/>
      <c r="EU155" s="45"/>
      <c r="EV155" s="45"/>
      <c r="EW155" s="45"/>
      <c r="EX155" s="45"/>
      <c r="EY155" s="45"/>
      <c r="EZ155" s="45"/>
      <c r="FA155" s="45"/>
      <c r="FB155" s="45"/>
      <c r="FC155" s="45"/>
      <c r="FD155" s="45"/>
      <c r="FE155" s="45"/>
      <c r="FF155" s="45"/>
      <c r="FG155" s="45"/>
      <c r="FH155" s="45"/>
      <c r="FI155" s="45"/>
      <c r="FJ155" s="45"/>
      <c r="FK155" s="45"/>
      <c r="FL155" s="45"/>
      <c r="FM155" s="45"/>
      <c r="FN155" s="45"/>
      <c r="FO155" s="45"/>
      <c r="FP155" s="45"/>
      <c r="FQ155" s="45"/>
      <c r="FR155" s="45"/>
      <c r="FS155" s="45"/>
      <c r="FT155" s="45"/>
      <c r="FU155" s="45"/>
      <c r="FV155" s="45"/>
      <c r="FW155" s="45"/>
      <c r="FX155" s="45"/>
      <c r="FY155" s="45"/>
      <c r="FZ155" s="45"/>
      <c r="GA155" s="45"/>
      <c r="GB155" s="45"/>
      <c r="GC155" s="45"/>
      <c r="GD155" s="45"/>
      <c r="GE155" s="45"/>
      <c r="GF155" s="45"/>
      <c r="GG155" s="45"/>
      <c r="GH155" s="45"/>
      <c r="GI155" s="45"/>
      <c r="GJ155" s="45"/>
      <c r="GK155" s="45"/>
      <c r="GL155" s="45"/>
      <c r="GM155" s="45"/>
      <c r="GN155" s="45"/>
      <c r="GO155" s="45"/>
      <c r="GP155" s="45"/>
      <c r="GQ155" s="45"/>
      <c r="GR155" s="45"/>
      <c r="GS155" s="45"/>
      <c r="GT155" s="45"/>
      <c r="GU155" s="45"/>
      <c r="GV155" s="45"/>
      <c r="GW155" s="45"/>
      <c r="GX155" s="45"/>
      <c r="GY155" s="45"/>
      <c r="GZ155" s="45"/>
      <c r="HA155" s="45"/>
      <c r="HB155" s="45"/>
      <c r="HC155" s="45"/>
      <c r="HD155" s="45"/>
      <c r="HE155" s="45"/>
      <c r="HF155" s="45"/>
      <c r="HG155" s="45"/>
      <c r="HH155" s="45"/>
      <c r="HI155" s="45"/>
      <c r="HJ155" s="45"/>
      <c r="HK155" s="45"/>
      <c r="HL155" s="45"/>
      <c r="HM155" s="45"/>
      <c r="HN155" s="45"/>
      <c r="HO155" s="45"/>
      <c r="HP155" s="45"/>
      <c r="HQ155" s="45"/>
      <c r="HR155" s="45"/>
      <c r="HS155" s="45"/>
      <c r="HT155" s="45"/>
      <c r="HU155" s="45"/>
      <c r="HV155" s="45"/>
      <c r="HW155" s="45"/>
      <c r="HX155" s="45"/>
      <c r="HY155" s="45"/>
      <c r="HZ155" s="45"/>
      <c r="IA155" s="45"/>
      <c r="IB155" s="45"/>
      <c r="IC155" s="45"/>
      <c r="ID155" s="45"/>
      <c r="IE155" s="45"/>
      <c r="IF155" s="45"/>
      <c r="IG155" s="45"/>
      <c r="IH155" s="45"/>
      <c r="II155" s="45"/>
      <c r="IJ155" s="45"/>
      <c r="IK155" s="45"/>
      <c r="IL155" s="45"/>
      <c r="IM155" s="45"/>
      <c r="IN155" s="45"/>
    </row>
    <row r="156" spans="1:254" ht="16.5" customHeight="1">
      <c r="A156" s="65"/>
      <c r="B156" s="66" t="s">
        <v>381</v>
      </c>
      <c r="C156" s="121"/>
      <c r="D156" s="60"/>
      <c r="E156" s="60"/>
      <c r="F156" s="60"/>
      <c r="G156" s="68"/>
      <c r="H156" s="68"/>
      <c r="I156" s="61"/>
      <c r="J156" s="61"/>
      <c r="K156" s="61"/>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62"/>
      <c r="EK156" s="62"/>
      <c r="EL156" s="62"/>
      <c r="EM156" s="62"/>
      <c r="EN156" s="62"/>
      <c r="EO156" s="62"/>
      <c r="EP156" s="62"/>
      <c r="EQ156" s="62"/>
      <c r="ER156" s="62"/>
      <c r="ES156" s="62"/>
      <c r="ET156" s="62"/>
      <c r="EU156" s="62"/>
      <c r="EV156" s="62"/>
      <c r="EW156" s="62"/>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62"/>
      <c r="HC156" s="62"/>
      <c r="HD156" s="62"/>
      <c r="HE156" s="62"/>
      <c r="HF156" s="62"/>
      <c r="HG156" s="62"/>
      <c r="HH156" s="62"/>
      <c r="HI156" s="62"/>
      <c r="HJ156" s="62"/>
      <c r="HK156" s="62"/>
      <c r="HL156" s="62"/>
      <c r="HM156" s="62"/>
      <c r="HN156" s="62"/>
      <c r="HO156" s="62"/>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c r="IO156" s="62"/>
      <c r="IP156" s="62"/>
      <c r="IQ156" s="62"/>
      <c r="IR156" s="62"/>
      <c r="IS156" s="62"/>
      <c r="IT156" s="62"/>
    </row>
    <row r="157" spans="1:254">
      <c r="A157" s="58"/>
      <c r="B157" s="86" t="s">
        <v>401</v>
      </c>
      <c r="C157" s="121">
        <f t="shared" ref="C157:H157" si="77">C158+C159</f>
        <v>0</v>
      </c>
      <c r="D157" s="121">
        <f t="shared" si="77"/>
        <v>0</v>
      </c>
      <c r="E157" s="121">
        <f t="shared" si="77"/>
        <v>0</v>
      </c>
      <c r="F157" s="121">
        <f t="shared" si="77"/>
        <v>0</v>
      </c>
      <c r="G157" s="121">
        <f t="shared" si="77"/>
        <v>0</v>
      </c>
      <c r="H157" s="121">
        <f t="shared" si="77"/>
        <v>0</v>
      </c>
      <c r="I157" s="61"/>
      <c r="J157" s="61"/>
      <c r="K157" s="61"/>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62"/>
      <c r="EK157" s="62"/>
      <c r="EL157" s="62"/>
      <c r="EM157" s="62"/>
      <c r="EN157" s="62"/>
      <c r="EO157" s="62"/>
      <c r="EP157" s="62"/>
      <c r="EQ157" s="62"/>
      <c r="ER157" s="62"/>
      <c r="ES157" s="62"/>
      <c r="ET157" s="62"/>
      <c r="EU157" s="62"/>
      <c r="EV157" s="62"/>
      <c r="EW157" s="62"/>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62"/>
      <c r="HC157" s="62"/>
      <c r="HD157" s="62"/>
      <c r="HE157" s="62"/>
      <c r="HF157" s="62"/>
      <c r="HG157" s="62"/>
      <c r="HH157" s="62"/>
      <c r="HI157" s="62"/>
      <c r="HJ157" s="62"/>
      <c r="HK157" s="62"/>
      <c r="HL157" s="62"/>
      <c r="HM157" s="62"/>
      <c r="HN157" s="62"/>
      <c r="HO157" s="62"/>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c r="IO157" s="62"/>
      <c r="IP157" s="62"/>
      <c r="IQ157" s="62"/>
      <c r="IR157" s="62"/>
      <c r="IS157" s="62"/>
      <c r="IT157" s="62"/>
    </row>
    <row r="158" spans="1:254">
      <c r="A158" s="65"/>
      <c r="B158" s="86" t="s">
        <v>368</v>
      </c>
      <c r="C158" s="121"/>
      <c r="D158" s="60"/>
      <c r="E158" s="60"/>
      <c r="F158" s="60"/>
      <c r="G158" s="87"/>
      <c r="H158" s="87"/>
      <c r="I158" s="61"/>
      <c r="J158" s="61"/>
      <c r="K158" s="61"/>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62"/>
      <c r="EK158" s="62"/>
      <c r="EL158" s="62"/>
      <c r="EM158" s="62"/>
      <c r="EN158" s="62"/>
      <c r="EO158" s="62"/>
      <c r="EP158" s="62"/>
      <c r="EQ158" s="62"/>
      <c r="ER158" s="62"/>
      <c r="ES158" s="62"/>
      <c r="ET158" s="62"/>
      <c r="EU158" s="62"/>
      <c r="EV158" s="62"/>
      <c r="EW158" s="62"/>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62"/>
      <c r="HC158" s="62"/>
      <c r="HD158" s="62"/>
      <c r="HE158" s="62"/>
      <c r="HF158" s="62"/>
      <c r="HG158" s="62"/>
      <c r="HH158" s="62"/>
      <c r="HI158" s="62"/>
      <c r="HJ158" s="62"/>
      <c r="HK158" s="62"/>
      <c r="HL158" s="62"/>
      <c r="HM158" s="62"/>
      <c r="HN158" s="62"/>
      <c r="HO158" s="62"/>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row>
    <row r="159" spans="1:254" ht="60">
      <c r="A159" s="65"/>
      <c r="B159" s="86" t="s">
        <v>370</v>
      </c>
      <c r="C159" s="121"/>
      <c r="D159" s="60"/>
      <c r="E159" s="60"/>
      <c r="F159" s="60"/>
      <c r="G159" s="87"/>
      <c r="H159" s="87"/>
      <c r="I159" s="61"/>
      <c r="J159" s="61"/>
      <c r="K159" s="61"/>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62"/>
      <c r="EK159" s="62"/>
      <c r="EL159" s="62"/>
      <c r="EM159" s="62"/>
      <c r="EN159" s="62"/>
      <c r="EO159" s="62"/>
      <c r="EP159" s="62"/>
      <c r="EQ159" s="62"/>
      <c r="ER159" s="62"/>
      <c r="ES159" s="62"/>
      <c r="ET159" s="62"/>
      <c r="EU159" s="62"/>
      <c r="EV159" s="62"/>
      <c r="EW159" s="62"/>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62"/>
      <c r="HC159" s="62"/>
      <c r="HD159" s="62"/>
      <c r="HE159" s="62"/>
      <c r="HF159" s="62"/>
      <c r="HG159" s="62"/>
      <c r="HH159" s="62"/>
      <c r="HI159" s="62"/>
      <c r="HJ159" s="62"/>
      <c r="HK159" s="62"/>
      <c r="HL159" s="62"/>
      <c r="HM159" s="62"/>
      <c r="HN159" s="62"/>
      <c r="HO159" s="62"/>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row>
    <row r="160" spans="1:254" ht="45">
      <c r="A160" s="65"/>
      <c r="B160" s="88" t="s">
        <v>506</v>
      </c>
      <c r="C160" s="121"/>
      <c r="D160" s="60"/>
      <c r="E160" s="60"/>
      <c r="F160" s="60"/>
      <c r="G160" s="87"/>
      <c r="H160" s="87"/>
      <c r="I160" s="61"/>
      <c r="J160" s="61"/>
      <c r="K160" s="61"/>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62"/>
      <c r="EK160" s="62"/>
      <c r="EL160" s="62"/>
      <c r="EM160" s="62"/>
      <c r="EN160" s="62"/>
      <c r="EO160" s="62"/>
      <c r="EP160" s="62"/>
      <c r="EQ160" s="62"/>
      <c r="ER160" s="62"/>
      <c r="ES160" s="62"/>
      <c r="ET160" s="62"/>
      <c r="EU160" s="62"/>
      <c r="EV160" s="62"/>
      <c r="EW160" s="62"/>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62"/>
      <c r="HC160" s="62"/>
      <c r="HD160" s="62"/>
      <c r="HE160" s="62"/>
      <c r="HF160" s="62"/>
      <c r="HG160" s="62"/>
      <c r="HH160" s="62"/>
      <c r="HI160" s="62"/>
      <c r="HJ160" s="62"/>
      <c r="HK160" s="62"/>
      <c r="HL160" s="62"/>
      <c r="HM160" s="62"/>
      <c r="HN160" s="62"/>
      <c r="HO160" s="62"/>
      <c r="HP160" s="62"/>
      <c r="HQ160" s="62"/>
      <c r="HR160" s="62"/>
      <c r="HS160" s="62"/>
      <c r="HT160" s="62"/>
      <c r="HU160" s="62"/>
      <c r="HV160" s="62"/>
      <c r="HW160" s="62"/>
      <c r="HX160" s="62"/>
      <c r="HY160" s="62"/>
      <c r="HZ160" s="62"/>
      <c r="IA160" s="62"/>
      <c r="IB160" s="62"/>
      <c r="IC160" s="62"/>
      <c r="ID160" s="62"/>
      <c r="IE160" s="62"/>
      <c r="IF160" s="62"/>
      <c r="IG160" s="62"/>
      <c r="IH160" s="62"/>
      <c r="II160" s="62"/>
      <c r="IJ160" s="62"/>
      <c r="IK160" s="62"/>
      <c r="IL160" s="62"/>
      <c r="IM160" s="62"/>
    </row>
    <row r="161" spans="1:254" ht="30">
      <c r="A161" s="65"/>
      <c r="B161" s="88" t="s">
        <v>402</v>
      </c>
      <c r="C161" s="121"/>
      <c r="D161" s="60"/>
      <c r="E161" s="60"/>
      <c r="F161" s="60"/>
      <c r="G161" s="87"/>
      <c r="H161" s="87"/>
      <c r="I161" s="61"/>
      <c r="J161" s="61"/>
      <c r="K161" s="61"/>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62"/>
      <c r="EK161" s="62"/>
      <c r="EL161" s="62"/>
      <c r="EM161" s="62"/>
      <c r="EN161" s="62"/>
      <c r="EO161" s="62"/>
      <c r="EP161" s="62"/>
      <c r="EQ161" s="62"/>
      <c r="ER161" s="62"/>
      <c r="ES161" s="62"/>
      <c r="ET161" s="62"/>
      <c r="EU161" s="62"/>
      <c r="EV161" s="62"/>
      <c r="EW161" s="62"/>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62"/>
      <c r="HC161" s="62"/>
      <c r="HD161" s="62"/>
      <c r="HE161" s="62"/>
      <c r="HF161" s="62"/>
      <c r="HG161" s="62"/>
      <c r="HH161" s="62"/>
      <c r="HI161" s="62"/>
      <c r="HJ161" s="62"/>
      <c r="HK161" s="62"/>
      <c r="HL161" s="62"/>
      <c r="HM161" s="62"/>
      <c r="HN161" s="62"/>
      <c r="HO161" s="62"/>
      <c r="HP161" s="62"/>
      <c r="HQ161" s="62"/>
      <c r="HR161" s="62"/>
      <c r="HS161" s="62"/>
      <c r="HT161" s="62"/>
      <c r="HU161" s="62"/>
      <c r="HV161" s="62"/>
      <c r="HW161" s="62"/>
      <c r="HX161" s="62"/>
      <c r="HY161" s="62"/>
      <c r="HZ161" s="62"/>
      <c r="IA161" s="62"/>
      <c r="IB161" s="62"/>
      <c r="IC161" s="62"/>
      <c r="ID161" s="62"/>
      <c r="IE161" s="62"/>
      <c r="IF161" s="62"/>
      <c r="IG161" s="62"/>
      <c r="IH161" s="62"/>
      <c r="II161" s="62"/>
      <c r="IJ161" s="62"/>
      <c r="IK161" s="62"/>
      <c r="IL161" s="62"/>
      <c r="IM161" s="62"/>
      <c r="IN161" s="62"/>
    </row>
    <row r="162" spans="1:254" s="62" customFormat="1" ht="30">
      <c r="A162" s="65"/>
      <c r="B162" s="89" t="s">
        <v>403</v>
      </c>
      <c r="C162" s="121">
        <f t="shared" ref="C162:H162" si="78">C163+C166+C167+C170</f>
        <v>0</v>
      </c>
      <c r="D162" s="121">
        <f t="shared" si="78"/>
        <v>0</v>
      </c>
      <c r="E162" s="121">
        <f t="shared" si="78"/>
        <v>0</v>
      </c>
      <c r="F162" s="121">
        <f t="shared" si="78"/>
        <v>0</v>
      </c>
      <c r="G162" s="121">
        <f t="shared" si="78"/>
        <v>0</v>
      </c>
      <c r="H162" s="121">
        <f t="shared" si="78"/>
        <v>0</v>
      </c>
      <c r="I162" s="61"/>
      <c r="J162" s="61"/>
      <c r="K162" s="61"/>
      <c r="IO162" s="45"/>
      <c r="IP162" s="45"/>
      <c r="IQ162" s="45"/>
      <c r="IR162" s="45"/>
      <c r="IS162" s="45"/>
      <c r="IT162" s="45"/>
    </row>
    <row r="163" spans="1:254" s="62" customFormat="1">
      <c r="A163" s="65"/>
      <c r="B163" s="90" t="s">
        <v>404</v>
      </c>
      <c r="C163" s="121">
        <f t="shared" ref="C163:H163" si="79">C164+C165</f>
        <v>0</v>
      </c>
      <c r="D163" s="121">
        <f t="shared" si="79"/>
        <v>0</v>
      </c>
      <c r="E163" s="121">
        <f t="shared" si="79"/>
        <v>0</v>
      </c>
      <c r="F163" s="121">
        <f t="shared" si="79"/>
        <v>0</v>
      </c>
      <c r="G163" s="121">
        <f t="shared" si="79"/>
        <v>0</v>
      </c>
      <c r="H163" s="121">
        <f t="shared" si="79"/>
        <v>0</v>
      </c>
      <c r="I163" s="61"/>
      <c r="J163" s="61"/>
      <c r="K163" s="61"/>
      <c r="IO163" s="45"/>
      <c r="IP163" s="45"/>
      <c r="IQ163" s="45"/>
      <c r="IR163" s="45"/>
      <c r="IS163" s="45"/>
      <c r="IT163" s="45"/>
    </row>
    <row r="164" spans="1:254">
      <c r="A164" s="65"/>
      <c r="B164" s="90" t="s">
        <v>368</v>
      </c>
      <c r="C164" s="121"/>
      <c r="D164" s="60"/>
      <c r="E164" s="60"/>
      <c r="F164" s="60"/>
      <c r="G164" s="87"/>
      <c r="H164" s="87"/>
      <c r="I164" s="61"/>
      <c r="J164" s="61"/>
      <c r="K164" s="61"/>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62"/>
      <c r="EK164" s="62"/>
      <c r="EL164" s="62"/>
      <c r="EM164" s="62"/>
      <c r="EN164" s="62"/>
      <c r="EO164" s="62"/>
      <c r="EP164" s="62"/>
      <c r="EQ164" s="62"/>
      <c r="ER164" s="62"/>
      <c r="ES164" s="62"/>
      <c r="ET164" s="62"/>
      <c r="EU164" s="62"/>
      <c r="EV164" s="62"/>
      <c r="EW164" s="62"/>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62"/>
      <c r="HC164" s="62"/>
      <c r="HD164" s="62"/>
      <c r="HE164" s="62"/>
      <c r="HF164" s="62"/>
      <c r="HG164" s="62"/>
      <c r="HH164" s="62"/>
      <c r="HI164" s="62"/>
      <c r="HJ164" s="62"/>
      <c r="HK164" s="62"/>
      <c r="HL164" s="62"/>
      <c r="HM164" s="62"/>
      <c r="HN164" s="62"/>
      <c r="HO164" s="62"/>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c r="IO164" s="62"/>
      <c r="IP164" s="62"/>
      <c r="IQ164" s="62"/>
      <c r="IR164" s="62"/>
      <c r="IS164" s="62"/>
      <c r="IT164" s="62"/>
    </row>
    <row r="165" spans="1:254" ht="60">
      <c r="A165" s="58"/>
      <c r="B165" s="90" t="s">
        <v>370</v>
      </c>
      <c r="C165" s="121"/>
      <c r="D165" s="60"/>
      <c r="E165" s="60"/>
      <c r="F165" s="60"/>
      <c r="G165" s="87"/>
      <c r="H165" s="87"/>
      <c r="I165" s="61"/>
      <c r="J165" s="61"/>
      <c r="K165" s="61"/>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62"/>
      <c r="EK165" s="62"/>
      <c r="EL165" s="62"/>
      <c r="EM165" s="62"/>
      <c r="EN165" s="62"/>
      <c r="EO165" s="62"/>
      <c r="EP165" s="62"/>
      <c r="EQ165" s="62"/>
      <c r="ER165" s="62"/>
      <c r="ES165" s="62"/>
      <c r="ET165" s="62"/>
      <c r="EU165" s="62"/>
      <c r="EV165" s="62"/>
      <c r="EW165" s="62"/>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62"/>
      <c r="HC165" s="62"/>
      <c r="HD165" s="62"/>
      <c r="HE165" s="62"/>
      <c r="HF165" s="62"/>
      <c r="HG165" s="62"/>
      <c r="HH165" s="62"/>
      <c r="HI165" s="62"/>
      <c r="HJ165" s="62"/>
      <c r="HK165" s="62"/>
      <c r="HL165" s="62"/>
      <c r="HM165" s="62"/>
      <c r="HN165" s="62"/>
      <c r="HO165" s="62"/>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c r="IO165" s="62"/>
      <c r="IP165" s="62"/>
      <c r="IQ165" s="62"/>
      <c r="IR165" s="62"/>
      <c r="IS165" s="62"/>
      <c r="IT165" s="62"/>
    </row>
    <row r="166" spans="1:254" ht="30">
      <c r="A166" s="58"/>
      <c r="B166" s="90" t="s">
        <v>405</v>
      </c>
      <c r="C166" s="121"/>
      <c r="D166" s="60"/>
      <c r="E166" s="60"/>
      <c r="F166" s="60"/>
      <c r="G166" s="87"/>
      <c r="H166" s="87"/>
      <c r="I166" s="61"/>
      <c r="J166" s="61"/>
      <c r="K166" s="61"/>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62"/>
      <c r="EK166" s="62"/>
      <c r="EL166" s="62"/>
      <c r="EM166" s="62"/>
      <c r="EN166" s="62"/>
      <c r="EO166" s="62"/>
      <c r="EP166" s="62"/>
      <c r="EQ166" s="62"/>
      <c r="ER166" s="62"/>
      <c r="ES166" s="62"/>
      <c r="ET166" s="62"/>
      <c r="EU166" s="62"/>
      <c r="EV166" s="62"/>
      <c r="EW166" s="62"/>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62"/>
      <c r="HC166" s="62"/>
      <c r="HD166" s="62"/>
      <c r="HE166" s="62"/>
      <c r="HF166" s="62"/>
      <c r="HG166" s="62"/>
      <c r="HH166" s="62"/>
      <c r="HI166" s="62"/>
      <c r="HJ166" s="62"/>
      <c r="HK166" s="62"/>
      <c r="HL166" s="62"/>
      <c r="HM166" s="62"/>
      <c r="HN166" s="62"/>
      <c r="HO166" s="62"/>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row>
    <row r="167" spans="1:254" ht="30">
      <c r="A167" s="58"/>
      <c r="B167" s="90" t="s">
        <v>406</v>
      </c>
      <c r="C167" s="121">
        <f t="shared" ref="C167:H167" si="80">C168+C169</f>
        <v>0</v>
      </c>
      <c r="D167" s="121">
        <f t="shared" si="80"/>
        <v>0</v>
      </c>
      <c r="E167" s="121">
        <f t="shared" si="80"/>
        <v>0</v>
      </c>
      <c r="F167" s="121">
        <f t="shared" si="80"/>
        <v>0</v>
      </c>
      <c r="G167" s="121">
        <f t="shared" si="80"/>
        <v>0</v>
      </c>
      <c r="H167" s="121">
        <f t="shared" si="80"/>
        <v>0</v>
      </c>
      <c r="I167" s="61"/>
      <c r="J167" s="61"/>
      <c r="K167" s="61"/>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62"/>
      <c r="EK167" s="62"/>
      <c r="EL167" s="62"/>
      <c r="EM167" s="62"/>
      <c r="EN167" s="62"/>
      <c r="EO167" s="62"/>
      <c r="EP167" s="62"/>
      <c r="EQ167" s="62"/>
      <c r="ER167" s="62"/>
      <c r="ES167" s="62"/>
      <c r="ET167" s="62"/>
      <c r="EU167" s="62"/>
      <c r="EV167" s="62"/>
      <c r="EW167" s="62"/>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62"/>
      <c r="HC167" s="62"/>
      <c r="HD167" s="62"/>
      <c r="HE167" s="62"/>
      <c r="HF167" s="62"/>
      <c r="HG167" s="62"/>
      <c r="HH167" s="62"/>
      <c r="HI167" s="62"/>
      <c r="HJ167" s="62"/>
      <c r="HK167" s="62"/>
      <c r="HL167" s="62"/>
      <c r="HM167" s="62"/>
      <c r="HN167" s="62"/>
      <c r="HO167" s="62"/>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c r="IM167" s="62"/>
      <c r="IN167" s="62"/>
    </row>
    <row r="168" spans="1:254">
      <c r="A168" s="58"/>
      <c r="B168" s="90" t="s">
        <v>368</v>
      </c>
      <c r="C168" s="121"/>
      <c r="D168" s="60"/>
      <c r="E168" s="60"/>
      <c r="F168" s="60"/>
      <c r="G168" s="87"/>
      <c r="H168" s="87"/>
      <c r="I168" s="61"/>
      <c r="J168" s="61"/>
      <c r="K168" s="61"/>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62"/>
      <c r="EK168" s="62"/>
      <c r="EL168" s="62"/>
      <c r="EM168" s="62"/>
      <c r="EN168" s="62"/>
      <c r="EO168" s="62"/>
      <c r="EP168" s="62"/>
      <c r="EQ168" s="62"/>
      <c r="ER168" s="62"/>
      <c r="ES168" s="62"/>
      <c r="ET168" s="62"/>
      <c r="EU168" s="62"/>
      <c r="EV168" s="62"/>
      <c r="EW168" s="62"/>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62"/>
      <c r="HC168" s="62"/>
      <c r="HD168" s="62"/>
      <c r="HE168" s="62"/>
      <c r="HF168" s="62"/>
      <c r="HG168" s="62"/>
      <c r="HH168" s="62"/>
      <c r="HI168" s="62"/>
      <c r="HJ168" s="62"/>
      <c r="HK168" s="62"/>
      <c r="HL168" s="62"/>
      <c r="HM168" s="62"/>
      <c r="HN168" s="62"/>
      <c r="HO168" s="62"/>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c r="IM168" s="62"/>
      <c r="IN168" s="62"/>
    </row>
    <row r="169" spans="1:254" ht="60">
      <c r="A169" s="65"/>
      <c r="B169" s="90" t="s">
        <v>370</v>
      </c>
      <c r="C169" s="121"/>
      <c r="D169" s="60"/>
      <c r="E169" s="60"/>
      <c r="F169" s="60"/>
      <c r="G169" s="87"/>
      <c r="H169" s="87"/>
      <c r="I169" s="61"/>
      <c r="J169" s="61"/>
      <c r="K169" s="61"/>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62"/>
      <c r="EK169" s="62"/>
      <c r="EL169" s="62"/>
      <c r="EM169" s="62"/>
      <c r="EN169" s="62"/>
      <c r="EO169" s="62"/>
      <c r="EP169" s="62"/>
      <c r="EQ169" s="62"/>
      <c r="ER169" s="62"/>
      <c r="ES169" s="62"/>
      <c r="ET169" s="62"/>
      <c r="EU169" s="62"/>
      <c r="EV169" s="62"/>
      <c r="EW169" s="62"/>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62"/>
      <c r="HC169" s="62"/>
      <c r="HD169" s="62"/>
      <c r="HE169" s="62"/>
      <c r="HF169" s="62"/>
      <c r="HG169" s="62"/>
      <c r="HH169" s="62"/>
      <c r="HI169" s="62"/>
      <c r="HJ169" s="62"/>
      <c r="HK169" s="62"/>
      <c r="HL169" s="62"/>
      <c r="HM169" s="62"/>
      <c r="HN169" s="62"/>
      <c r="HO169" s="62"/>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c r="IM169" s="62"/>
      <c r="IN169" s="62"/>
    </row>
    <row r="170" spans="1:254" ht="30" customHeight="1">
      <c r="A170" s="65"/>
      <c r="B170" s="90" t="s">
        <v>407</v>
      </c>
      <c r="C170" s="121"/>
      <c r="D170" s="60"/>
      <c r="E170" s="60"/>
      <c r="F170" s="60"/>
      <c r="G170" s="87"/>
      <c r="H170" s="87"/>
      <c r="I170" s="61"/>
      <c r="J170" s="61"/>
      <c r="K170" s="61"/>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62"/>
      <c r="EK170" s="62"/>
      <c r="EL170" s="62"/>
      <c r="EM170" s="62"/>
      <c r="EN170" s="62"/>
      <c r="EO170" s="62"/>
      <c r="EP170" s="62"/>
      <c r="EQ170" s="62"/>
      <c r="ER170" s="62"/>
      <c r="ES170" s="62"/>
      <c r="ET170" s="62"/>
      <c r="EU170" s="62"/>
      <c r="EV170" s="62"/>
      <c r="EW170" s="62"/>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62"/>
      <c r="HC170" s="62"/>
      <c r="HD170" s="62"/>
      <c r="HE170" s="62"/>
      <c r="HF170" s="62"/>
      <c r="HG170" s="62"/>
      <c r="HH170" s="62"/>
      <c r="HI170" s="62"/>
      <c r="HJ170" s="62"/>
      <c r="HK170" s="62"/>
      <c r="HL170" s="62"/>
      <c r="HM170" s="62"/>
      <c r="HN170" s="62"/>
      <c r="HO170" s="62"/>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c r="IM170" s="62"/>
      <c r="IN170" s="62"/>
    </row>
    <row r="171" spans="1:254" ht="16.5" customHeight="1">
      <c r="A171" s="65"/>
      <c r="B171" s="69" t="s">
        <v>361</v>
      </c>
      <c r="C171" s="121"/>
      <c r="D171" s="60"/>
      <c r="E171" s="60"/>
      <c r="F171" s="60"/>
      <c r="G171" s="87"/>
      <c r="H171" s="87"/>
      <c r="I171" s="61"/>
      <c r="J171" s="61"/>
      <c r="K171" s="61"/>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62"/>
      <c r="EK171" s="62"/>
      <c r="EL171" s="62"/>
      <c r="EM171" s="62"/>
      <c r="EN171" s="62"/>
      <c r="EO171" s="62"/>
      <c r="EP171" s="62"/>
      <c r="EQ171" s="62"/>
      <c r="ER171" s="62"/>
      <c r="ES171" s="62"/>
      <c r="ET171" s="62"/>
      <c r="EU171" s="62"/>
      <c r="EV171" s="62"/>
      <c r="EW171" s="62"/>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62"/>
      <c r="HC171" s="62"/>
      <c r="HD171" s="62"/>
      <c r="HE171" s="62"/>
      <c r="HF171" s="62"/>
      <c r="HG171" s="62"/>
      <c r="HH171" s="62"/>
      <c r="HI171" s="62"/>
      <c r="HJ171" s="62"/>
      <c r="HK171" s="62"/>
      <c r="HL171" s="62"/>
      <c r="HM171" s="62"/>
      <c r="HN171" s="62"/>
      <c r="HO171" s="62"/>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c r="IM171" s="62"/>
      <c r="IN171" s="62"/>
    </row>
    <row r="172" spans="1:254">
      <c r="A172" s="58" t="s">
        <v>408</v>
      </c>
      <c r="B172" s="69" t="s">
        <v>409</v>
      </c>
      <c r="C172" s="119">
        <f t="shared" ref="C172:H172" si="81">C173+C174</f>
        <v>0</v>
      </c>
      <c r="D172" s="119">
        <f t="shared" si="81"/>
        <v>17543810</v>
      </c>
      <c r="E172" s="119">
        <f t="shared" si="81"/>
        <v>17429040</v>
      </c>
      <c r="F172" s="119">
        <f t="shared" si="81"/>
        <v>17429040</v>
      </c>
      <c r="G172" s="119">
        <f t="shared" si="81"/>
        <v>17427376.77</v>
      </c>
      <c r="H172" s="119">
        <f t="shared" si="81"/>
        <v>2064535.33</v>
      </c>
      <c r="I172" s="61"/>
      <c r="J172" s="61"/>
      <c r="K172" s="61"/>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62"/>
      <c r="EK172" s="62"/>
      <c r="EL172" s="62"/>
      <c r="EM172" s="62"/>
      <c r="EN172" s="62"/>
      <c r="EO172" s="62"/>
      <c r="EP172" s="62"/>
      <c r="EQ172" s="62"/>
      <c r="ER172" s="62"/>
      <c r="ES172" s="62"/>
      <c r="ET172" s="62"/>
      <c r="EU172" s="62"/>
      <c r="EV172" s="62"/>
      <c r="EW172" s="62"/>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62"/>
      <c r="HC172" s="62"/>
      <c r="HD172" s="62"/>
      <c r="HE172" s="62"/>
      <c r="HF172" s="62"/>
      <c r="HG172" s="62"/>
      <c r="HH172" s="62"/>
      <c r="HI172" s="62"/>
      <c r="HJ172" s="62"/>
      <c r="HK172" s="62"/>
      <c r="HL172" s="62"/>
      <c r="HM172" s="62"/>
      <c r="HN172" s="62"/>
      <c r="HO172" s="62"/>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c r="IM172" s="62"/>
      <c r="IN172" s="62"/>
    </row>
    <row r="173" spans="1:254" ht="16.5" customHeight="1">
      <c r="A173" s="58"/>
      <c r="B173" s="69" t="s">
        <v>368</v>
      </c>
      <c r="C173" s="119"/>
      <c r="D173" s="60">
        <v>17543810</v>
      </c>
      <c r="E173" s="60">
        <v>17429040</v>
      </c>
      <c r="F173" s="60">
        <v>17429040</v>
      </c>
      <c r="G173" s="96">
        <v>17427376.77</v>
      </c>
      <c r="H173" s="96">
        <f t="shared" ref="H173" si="82">G173-I173</f>
        <v>2064535.33</v>
      </c>
      <c r="I173" s="145">
        <v>15362841.439999999</v>
      </c>
      <c r="J173" s="61"/>
      <c r="K173" s="61"/>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62"/>
      <c r="EK173" s="62"/>
      <c r="EL173" s="62"/>
      <c r="EM173" s="62"/>
      <c r="EN173" s="62"/>
      <c r="EO173" s="62"/>
      <c r="EP173" s="62"/>
      <c r="EQ173" s="62"/>
      <c r="ER173" s="62"/>
      <c r="ES173" s="62"/>
      <c r="ET173" s="62"/>
      <c r="EU173" s="62"/>
      <c r="EV173" s="62"/>
      <c r="EW173" s="62"/>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62"/>
      <c r="HC173" s="62"/>
      <c r="HD173" s="62"/>
      <c r="HE173" s="62"/>
      <c r="HF173" s="62"/>
      <c r="HG173" s="62"/>
      <c r="HH173" s="62"/>
      <c r="HI173" s="62"/>
      <c r="HJ173" s="62"/>
      <c r="HK173" s="62"/>
      <c r="HL173" s="62"/>
      <c r="HM173" s="62"/>
      <c r="HN173" s="62"/>
      <c r="HO173" s="62"/>
      <c r="HP173" s="62"/>
      <c r="HQ173" s="62"/>
      <c r="HR173" s="62"/>
      <c r="HS173" s="62"/>
      <c r="HT173" s="62"/>
      <c r="HU173" s="62"/>
      <c r="HV173" s="62"/>
      <c r="HW173" s="62"/>
      <c r="HX173" s="62"/>
      <c r="HY173" s="62"/>
      <c r="HZ173" s="62"/>
      <c r="IA173" s="62"/>
      <c r="IB173" s="62"/>
      <c r="IC173" s="62"/>
      <c r="ID173" s="62"/>
      <c r="IE173" s="62"/>
      <c r="IF173" s="62"/>
      <c r="IG173" s="62"/>
      <c r="IH173" s="62"/>
      <c r="II173" s="62"/>
      <c r="IJ173" s="62"/>
      <c r="IK173" s="62"/>
      <c r="IL173" s="62"/>
      <c r="IM173" s="62"/>
      <c r="IN173" s="62"/>
    </row>
    <row r="174" spans="1:254" ht="60">
      <c r="A174" s="58"/>
      <c r="B174" s="69" t="s">
        <v>370</v>
      </c>
      <c r="C174" s="119"/>
      <c r="D174" s="60"/>
      <c r="E174" s="60"/>
      <c r="F174" s="60"/>
      <c r="G174" s="68"/>
      <c r="H174" s="68"/>
      <c r="I174" s="61"/>
      <c r="J174" s="61"/>
      <c r="K174" s="61"/>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62"/>
      <c r="EK174" s="62"/>
      <c r="EL174" s="62"/>
      <c r="EM174" s="62"/>
      <c r="EN174" s="62"/>
      <c r="EO174" s="62"/>
      <c r="EP174" s="62"/>
      <c r="EQ174" s="62"/>
      <c r="ER174" s="62"/>
      <c r="ES174" s="62"/>
      <c r="ET174" s="62"/>
      <c r="EU174" s="62"/>
      <c r="EV174" s="62"/>
      <c r="EW174" s="62"/>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62"/>
      <c r="HC174" s="62"/>
      <c r="HD174" s="62"/>
      <c r="HE174" s="62"/>
      <c r="HF174" s="62"/>
      <c r="HG174" s="62"/>
      <c r="HH174" s="62"/>
      <c r="HI174" s="62"/>
      <c r="HJ174" s="62"/>
      <c r="HK174" s="62"/>
      <c r="HL174" s="62"/>
      <c r="HM174" s="62"/>
      <c r="HN174" s="62"/>
      <c r="HO174" s="62"/>
      <c r="HP174" s="62"/>
      <c r="HQ174" s="62"/>
      <c r="HR174" s="62"/>
      <c r="HS174" s="62"/>
      <c r="HT174" s="62"/>
      <c r="HU174" s="62"/>
      <c r="HV174" s="62"/>
      <c r="HW174" s="62"/>
      <c r="HX174" s="62"/>
      <c r="HY174" s="62"/>
      <c r="HZ174" s="62"/>
      <c r="IA174" s="62"/>
      <c r="IB174" s="62"/>
      <c r="IC174" s="62"/>
      <c r="ID174" s="62"/>
      <c r="IE174" s="62"/>
      <c r="IF174" s="62"/>
      <c r="IG174" s="62"/>
      <c r="IH174" s="62"/>
      <c r="II174" s="62"/>
      <c r="IJ174" s="62"/>
      <c r="IK174" s="62"/>
      <c r="IL174" s="62"/>
      <c r="IM174" s="62"/>
      <c r="IN174" s="62"/>
    </row>
    <row r="175" spans="1:254" ht="16.5" customHeight="1">
      <c r="A175" s="65"/>
      <c r="B175" s="69" t="s">
        <v>361</v>
      </c>
      <c r="C175" s="119"/>
      <c r="D175" s="60"/>
      <c r="E175" s="60"/>
      <c r="F175" s="60"/>
      <c r="G175" s="68"/>
      <c r="H175" s="68"/>
      <c r="I175" s="61"/>
      <c r="J175" s="61"/>
      <c r="K175" s="61"/>
      <c r="L175" s="62"/>
      <c r="IN175" s="62"/>
    </row>
    <row r="176" spans="1:254">
      <c r="A176" s="65" t="s">
        <v>410</v>
      </c>
      <c r="B176" s="69" t="s">
        <v>411</v>
      </c>
      <c r="C176" s="121">
        <f t="shared" ref="C176:H176" si="83">C177+C178</f>
        <v>0</v>
      </c>
      <c r="D176" s="121">
        <f t="shared" si="83"/>
        <v>3600000</v>
      </c>
      <c r="E176" s="121">
        <f t="shared" si="83"/>
        <v>3716000</v>
      </c>
      <c r="F176" s="121">
        <f t="shared" si="83"/>
        <v>2631010</v>
      </c>
      <c r="G176" s="121">
        <f t="shared" si="83"/>
        <v>2631000</v>
      </c>
      <c r="H176" s="121">
        <f t="shared" si="83"/>
        <v>300000</v>
      </c>
      <c r="I176" s="61"/>
      <c r="J176" s="61"/>
      <c r="K176" s="61"/>
      <c r="IN176" s="62"/>
    </row>
    <row r="177" spans="1:248">
      <c r="A177" s="65"/>
      <c r="B177" s="69" t="s">
        <v>368</v>
      </c>
      <c r="C177" s="121"/>
      <c r="D177" s="60">
        <v>3600000</v>
      </c>
      <c r="E177" s="60">
        <v>3716000</v>
      </c>
      <c r="F177" s="60">
        <v>2631010</v>
      </c>
      <c r="G177" s="75">
        <v>2631000</v>
      </c>
      <c r="H177" s="96">
        <f t="shared" ref="H177" si="84">G177-I177</f>
        <v>300000</v>
      </c>
      <c r="I177" s="147">
        <v>2331000</v>
      </c>
      <c r="J177" s="61"/>
      <c r="K177" s="61"/>
      <c r="IN177" s="62"/>
    </row>
    <row r="178" spans="1:248" ht="60">
      <c r="A178" s="65"/>
      <c r="B178" s="69" t="s">
        <v>370</v>
      </c>
      <c r="C178" s="121"/>
      <c r="D178" s="60"/>
      <c r="E178" s="60"/>
      <c r="F178" s="60"/>
      <c r="G178" s="75"/>
      <c r="H178" s="75"/>
      <c r="I178" s="61"/>
      <c r="J178" s="61"/>
      <c r="K178" s="61"/>
      <c r="IN178" s="62"/>
    </row>
    <row r="179" spans="1:248">
      <c r="A179" s="65"/>
      <c r="B179" s="69" t="s">
        <v>361</v>
      </c>
      <c r="C179" s="121"/>
      <c r="D179" s="60"/>
      <c r="E179" s="60"/>
      <c r="F179" s="60"/>
      <c r="G179" s="75"/>
      <c r="H179" s="75"/>
      <c r="I179" s="61"/>
      <c r="J179" s="61"/>
      <c r="K179" s="61"/>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62"/>
      <c r="EK179" s="62"/>
      <c r="EL179" s="62"/>
      <c r="EM179" s="62"/>
      <c r="EN179" s="62"/>
      <c r="EO179" s="62"/>
      <c r="EP179" s="62"/>
      <c r="EQ179" s="62"/>
      <c r="ER179" s="62"/>
      <c r="ES179" s="62"/>
      <c r="ET179" s="62"/>
      <c r="EU179" s="62"/>
      <c r="EV179" s="62"/>
      <c r="EW179" s="62"/>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62"/>
      <c r="HC179" s="62"/>
      <c r="HD179" s="62"/>
      <c r="HE179" s="62"/>
      <c r="HF179" s="62"/>
      <c r="HG179" s="62"/>
      <c r="HH179" s="62"/>
      <c r="HI179" s="62"/>
      <c r="HJ179" s="62"/>
      <c r="HK179" s="62"/>
      <c r="HL179" s="62"/>
      <c r="HM179" s="62"/>
      <c r="HN179" s="62"/>
      <c r="HO179" s="62"/>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c r="IM179" s="62"/>
      <c r="IN179" s="62"/>
    </row>
    <row r="180" spans="1:248">
      <c r="A180" s="65" t="s">
        <v>412</v>
      </c>
      <c r="B180" s="63" t="s">
        <v>413</v>
      </c>
      <c r="C180" s="120">
        <f>+C181+C192+C197+C202+C214</f>
        <v>0</v>
      </c>
      <c r="D180" s="120">
        <f t="shared" ref="D180:H180" si="85">+D181+D192+D197+D202+D214</f>
        <v>87419690</v>
      </c>
      <c r="E180" s="120">
        <f t="shared" si="85"/>
        <v>71436860</v>
      </c>
      <c r="F180" s="120">
        <f t="shared" si="85"/>
        <v>60339210</v>
      </c>
      <c r="G180" s="120">
        <f t="shared" si="85"/>
        <v>59774151.900000006</v>
      </c>
      <c r="H180" s="120">
        <f t="shared" si="85"/>
        <v>8865184.2600000054</v>
      </c>
      <c r="I180" s="61"/>
      <c r="J180" s="61"/>
      <c r="K180" s="61"/>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62"/>
      <c r="EK180" s="62"/>
      <c r="EL180" s="62"/>
      <c r="EM180" s="62"/>
      <c r="EN180" s="62"/>
      <c r="EO180" s="62"/>
      <c r="EP180" s="62"/>
      <c r="EQ180" s="62"/>
      <c r="ER180" s="62"/>
      <c r="ES180" s="62"/>
      <c r="ET180" s="62"/>
      <c r="EU180" s="62"/>
      <c r="EV180" s="62"/>
      <c r="EW180" s="62"/>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62"/>
      <c r="HC180" s="62"/>
      <c r="HD180" s="62"/>
      <c r="HE180" s="62"/>
      <c r="HF180" s="62"/>
      <c r="HG180" s="62"/>
      <c r="HH180" s="62"/>
      <c r="HI180" s="62"/>
      <c r="HJ180" s="62"/>
      <c r="HK180" s="62"/>
      <c r="HL180" s="62"/>
      <c r="HM180" s="62"/>
      <c r="HN180" s="62"/>
      <c r="HO180" s="62"/>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c r="IL180" s="62"/>
      <c r="IM180" s="62"/>
    </row>
    <row r="181" spans="1:248">
      <c r="A181" s="65" t="s">
        <v>414</v>
      </c>
      <c r="B181" s="63" t="s">
        <v>415</v>
      </c>
      <c r="C181" s="119">
        <f>+C182+C186+C187+C188+C189+C190</f>
        <v>0</v>
      </c>
      <c r="D181" s="119">
        <f t="shared" ref="D181:H181" si="86">+D182+D186+D187+D188+D189+D190</f>
        <v>52190830</v>
      </c>
      <c r="E181" s="119">
        <f t="shared" si="86"/>
        <v>40485570</v>
      </c>
      <c r="F181" s="119">
        <f t="shared" si="86"/>
        <v>34271340</v>
      </c>
      <c r="G181" s="119">
        <f t="shared" si="86"/>
        <v>33997670.760000005</v>
      </c>
      <c r="H181" s="119">
        <f t="shared" si="86"/>
        <v>5616925.200000003</v>
      </c>
      <c r="I181" s="61"/>
      <c r="J181" s="61"/>
      <c r="K181" s="61"/>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62"/>
      <c r="EK181" s="62"/>
      <c r="EL181" s="62"/>
      <c r="EM181" s="62"/>
      <c r="EN181" s="62"/>
      <c r="EO181" s="62"/>
      <c r="EP181" s="62"/>
      <c r="EQ181" s="62"/>
      <c r="ER181" s="62"/>
      <c r="ES181" s="62"/>
      <c r="ET181" s="62"/>
      <c r="EU181" s="62"/>
      <c r="EV181" s="62"/>
      <c r="EW181" s="62"/>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62"/>
      <c r="HC181" s="62"/>
      <c r="HD181" s="62"/>
      <c r="HE181" s="62"/>
      <c r="HF181" s="62"/>
      <c r="HG181" s="62"/>
      <c r="HH181" s="62"/>
      <c r="HI181" s="62"/>
      <c r="HJ181" s="62"/>
      <c r="HK181" s="62"/>
      <c r="HL181" s="62"/>
      <c r="HM181" s="62"/>
      <c r="HN181" s="62"/>
      <c r="HO181" s="62"/>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c r="IL181" s="62"/>
      <c r="IM181" s="62"/>
    </row>
    <row r="182" spans="1:248" ht="16.5" customHeight="1">
      <c r="A182" s="65"/>
      <c r="B182" s="91" t="s">
        <v>512</v>
      </c>
      <c r="C182" s="121">
        <f>C183+C184+C185</f>
        <v>0</v>
      </c>
      <c r="D182" s="121">
        <v>49123000</v>
      </c>
      <c r="E182" s="121">
        <v>37278840</v>
      </c>
      <c r="F182" s="121">
        <v>31931460</v>
      </c>
      <c r="G182" s="121">
        <f t="shared" ref="G182:H182" si="87">G183+G184+G185</f>
        <v>31931453.760000002</v>
      </c>
      <c r="H182" s="121">
        <f t="shared" si="87"/>
        <v>5352176.200000003</v>
      </c>
      <c r="I182" s="61"/>
      <c r="J182" s="61"/>
      <c r="K182" s="61"/>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62"/>
      <c r="EK182" s="62"/>
      <c r="EL182" s="62"/>
      <c r="EM182" s="62"/>
      <c r="EN182" s="62"/>
      <c r="EO182" s="62"/>
      <c r="EP182" s="62"/>
      <c r="EQ182" s="62"/>
      <c r="ER182" s="62"/>
      <c r="ES182" s="62"/>
      <c r="ET182" s="62"/>
      <c r="EU182" s="62"/>
      <c r="EV182" s="62"/>
      <c r="EW182" s="62"/>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62"/>
      <c r="HC182" s="62"/>
      <c r="HD182" s="62"/>
      <c r="HE182" s="62"/>
      <c r="HF182" s="62"/>
      <c r="HG182" s="62"/>
      <c r="HH182" s="62"/>
      <c r="HI182" s="62"/>
      <c r="HJ182" s="62"/>
      <c r="HK182" s="62"/>
      <c r="HL182" s="62"/>
      <c r="HM182" s="62"/>
      <c r="HN182" s="62"/>
      <c r="HO182" s="62"/>
      <c r="HP182" s="62"/>
      <c r="HQ182" s="62"/>
      <c r="HR182" s="62"/>
      <c r="HS182" s="62"/>
      <c r="HT182" s="62"/>
      <c r="HU182" s="62"/>
      <c r="HV182" s="62"/>
      <c r="HW182" s="62"/>
      <c r="HX182" s="62"/>
      <c r="HY182" s="62"/>
      <c r="HZ182" s="62"/>
      <c r="IA182" s="62"/>
      <c r="IB182" s="62"/>
      <c r="IC182" s="62"/>
      <c r="ID182" s="62"/>
      <c r="IE182" s="62"/>
      <c r="IF182" s="62"/>
      <c r="IG182" s="62"/>
      <c r="IH182" s="62"/>
      <c r="II182" s="62"/>
      <c r="IJ182" s="62"/>
      <c r="IK182" s="62"/>
      <c r="IL182" s="62"/>
      <c r="IM182" s="62"/>
      <c r="IN182" s="62"/>
    </row>
    <row r="183" spans="1:248" ht="16.5" customHeight="1">
      <c r="A183" s="65"/>
      <c r="B183" s="118" t="s">
        <v>417</v>
      </c>
      <c r="C183" s="121"/>
      <c r="D183" s="60"/>
      <c r="E183" s="60"/>
      <c r="F183" s="60"/>
      <c r="G183" s="96">
        <v>13750670.960000001</v>
      </c>
      <c r="H183" s="96">
        <f t="shared" ref="H183:H184" si="88">G183-I183</f>
        <v>1756086.6000000015</v>
      </c>
      <c r="I183" s="145">
        <v>11994584.359999999</v>
      </c>
      <c r="J183" s="61"/>
      <c r="K183" s="61"/>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62"/>
      <c r="EK183" s="62"/>
      <c r="EL183" s="62"/>
      <c r="EM183" s="62"/>
      <c r="EN183" s="62"/>
      <c r="EO183" s="62"/>
      <c r="EP183" s="62"/>
      <c r="EQ183" s="62"/>
      <c r="ER183" s="62"/>
      <c r="ES183" s="62"/>
      <c r="ET183" s="62"/>
      <c r="EU183" s="62"/>
      <c r="EV183" s="62"/>
      <c r="EW183" s="62"/>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62"/>
      <c r="HC183" s="62"/>
      <c r="HD183" s="62"/>
      <c r="HE183" s="62"/>
      <c r="HF183" s="62"/>
      <c r="HG183" s="62"/>
      <c r="HH183" s="62"/>
      <c r="HI183" s="62"/>
      <c r="HJ183" s="62"/>
      <c r="HK183" s="62"/>
      <c r="HL183" s="62"/>
      <c r="HM183" s="62"/>
      <c r="HN183" s="62"/>
      <c r="HO183" s="62"/>
      <c r="HP183" s="62"/>
      <c r="HQ183" s="62"/>
      <c r="HR183" s="62"/>
      <c r="HS183" s="62"/>
      <c r="HT183" s="62"/>
      <c r="HU183" s="62"/>
      <c r="HV183" s="62"/>
      <c r="HW183" s="62"/>
      <c r="HX183" s="62"/>
      <c r="HY183" s="62"/>
      <c r="HZ183" s="62"/>
      <c r="IA183" s="62"/>
      <c r="IB183" s="62"/>
      <c r="IC183" s="62"/>
      <c r="ID183" s="62"/>
      <c r="IE183" s="62"/>
      <c r="IF183" s="62"/>
      <c r="IG183" s="62"/>
      <c r="IH183" s="62"/>
      <c r="II183" s="62"/>
      <c r="IJ183" s="62"/>
      <c r="IK183" s="62"/>
      <c r="IL183" s="62"/>
      <c r="IM183" s="62"/>
      <c r="IN183" s="62"/>
    </row>
    <row r="184" spans="1:248">
      <c r="A184" s="65"/>
      <c r="B184" s="118" t="s">
        <v>418</v>
      </c>
      <c r="C184" s="121"/>
      <c r="D184" s="60"/>
      <c r="E184" s="60"/>
      <c r="F184" s="60"/>
      <c r="G184" s="96">
        <v>18180782.800000001</v>
      </c>
      <c r="H184" s="96">
        <f t="shared" si="88"/>
        <v>3596089.6000000015</v>
      </c>
      <c r="I184" s="145">
        <v>14584693.199999999</v>
      </c>
      <c r="J184" s="61"/>
      <c r="K184" s="61"/>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62"/>
      <c r="EK184" s="62"/>
      <c r="EL184" s="62"/>
      <c r="EM184" s="62"/>
      <c r="EN184" s="62"/>
      <c r="EO184" s="62"/>
      <c r="EP184" s="62"/>
      <c r="EQ184" s="62"/>
      <c r="ER184" s="62"/>
      <c r="ES184" s="62"/>
      <c r="ET184" s="62"/>
      <c r="EU184" s="62"/>
      <c r="EV184" s="62"/>
      <c r="EW184" s="62"/>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62"/>
      <c r="HC184" s="62"/>
      <c r="HD184" s="62"/>
      <c r="HE184" s="62"/>
      <c r="HF184" s="62"/>
      <c r="HG184" s="62"/>
      <c r="HH184" s="62"/>
      <c r="HI184" s="62"/>
      <c r="HJ184" s="62"/>
      <c r="HK184" s="62"/>
      <c r="HL184" s="62"/>
      <c r="HM184" s="62"/>
      <c r="HN184" s="62"/>
      <c r="HO184" s="62"/>
      <c r="HP184" s="62"/>
      <c r="HQ184" s="62"/>
      <c r="HR184" s="62"/>
      <c r="HS184" s="62"/>
      <c r="HT184" s="62"/>
      <c r="HU184" s="62"/>
      <c r="HV184" s="62"/>
      <c r="HW184" s="62"/>
      <c r="HX184" s="62"/>
      <c r="HY184" s="62"/>
      <c r="HZ184" s="62"/>
      <c r="IA184" s="62"/>
      <c r="IB184" s="62"/>
      <c r="IC184" s="62"/>
      <c r="ID184" s="62"/>
      <c r="IE184" s="62"/>
      <c r="IF184" s="62"/>
      <c r="IG184" s="62"/>
      <c r="IH184" s="62"/>
      <c r="II184" s="62"/>
      <c r="IJ184" s="62"/>
      <c r="IK184" s="62"/>
      <c r="IL184" s="62"/>
      <c r="IM184" s="62"/>
      <c r="IN184" s="62"/>
    </row>
    <row r="185" spans="1:248">
      <c r="A185" s="65"/>
      <c r="B185" s="118" t="s">
        <v>511</v>
      </c>
      <c r="C185" s="121"/>
      <c r="D185" s="60"/>
      <c r="E185" s="60"/>
      <c r="F185" s="60"/>
      <c r="G185" s="68"/>
      <c r="H185" s="68"/>
      <c r="I185" s="145"/>
      <c r="J185" s="61"/>
      <c r="K185" s="61"/>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62"/>
      <c r="EK185" s="62"/>
      <c r="EL185" s="62"/>
      <c r="EM185" s="62"/>
      <c r="EN185" s="62"/>
      <c r="EO185" s="62"/>
      <c r="EP185" s="62"/>
      <c r="EQ185" s="62"/>
      <c r="ER185" s="62"/>
      <c r="ES185" s="62"/>
      <c r="ET185" s="62"/>
      <c r="EU185" s="62"/>
      <c r="EV185" s="62"/>
      <c r="EW185" s="62"/>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62"/>
      <c r="HC185" s="62"/>
      <c r="HD185" s="62"/>
      <c r="HE185" s="62"/>
      <c r="HF185" s="62"/>
      <c r="HG185" s="62"/>
      <c r="HH185" s="62"/>
      <c r="HI185" s="62"/>
      <c r="HJ185" s="62"/>
      <c r="HK185" s="62"/>
      <c r="HL185" s="62"/>
      <c r="HM185" s="62"/>
      <c r="HN185" s="62"/>
      <c r="HO185" s="62"/>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c r="IM185" s="62"/>
      <c r="IN185" s="62"/>
    </row>
    <row r="186" spans="1:248">
      <c r="A186" s="58"/>
      <c r="B186" s="91" t="s">
        <v>419</v>
      </c>
      <c r="C186" s="121"/>
      <c r="D186" s="60">
        <v>2558000</v>
      </c>
      <c r="E186" s="60">
        <v>2735000</v>
      </c>
      <c r="F186" s="60">
        <v>1988000</v>
      </c>
      <c r="G186" s="66">
        <v>1738759</v>
      </c>
      <c r="H186" s="96">
        <f t="shared" ref="H186:H188" si="89">G186-I186</f>
        <v>197424</v>
      </c>
      <c r="I186" s="153">
        <v>1541335</v>
      </c>
      <c r="J186" s="61"/>
      <c r="K186" s="61"/>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62"/>
      <c r="EK186" s="62"/>
      <c r="EL186" s="62"/>
      <c r="EM186" s="62"/>
      <c r="EN186" s="62"/>
      <c r="EO186" s="62"/>
      <c r="EP186" s="62"/>
      <c r="EQ186" s="62"/>
      <c r="ER186" s="62"/>
      <c r="ES186" s="62"/>
      <c r="ET186" s="62"/>
      <c r="EU186" s="62"/>
      <c r="EV186" s="62"/>
      <c r="EW186" s="62"/>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62"/>
      <c r="HC186" s="62"/>
      <c r="HD186" s="62"/>
      <c r="HE186" s="62"/>
      <c r="HF186" s="62"/>
      <c r="HG186" s="62"/>
      <c r="HH186" s="62"/>
      <c r="HI186" s="62"/>
      <c r="HJ186" s="62"/>
      <c r="HK186" s="62"/>
      <c r="HL186" s="62"/>
      <c r="HM186" s="62"/>
      <c r="HN186" s="62"/>
      <c r="HO186" s="62"/>
      <c r="HP186" s="62"/>
      <c r="HQ186" s="62"/>
      <c r="HR186" s="62"/>
      <c r="HS186" s="62"/>
      <c r="HT186" s="62"/>
      <c r="HU186" s="62"/>
      <c r="HV186" s="62"/>
      <c r="HW186" s="62"/>
      <c r="HX186" s="62"/>
      <c r="HY186" s="62"/>
      <c r="HZ186" s="62"/>
      <c r="IA186" s="62"/>
      <c r="IB186" s="62"/>
      <c r="IC186" s="62"/>
      <c r="ID186" s="62"/>
      <c r="IE186" s="62"/>
      <c r="IF186" s="62"/>
      <c r="IG186" s="62"/>
      <c r="IH186" s="62"/>
      <c r="II186" s="62"/>
      <c r="IJ186" s="62"/>
      <c r="IK186" s="62"/>
      <c r="IL186" s="62"/>
      <c r="IM186" s="62"/>
      <c r="IN186" s="62"/>
    </row>
    <row r="187" spans="1:248" ht="30">
      <c r="A187" s="58"/>
      <c r="B187" s="91" t="s">
        <v>420</v>
      </c>
      <c r="C187" s="121"/>
      <c r="D187" s="60">
        <v>119830</v>
      </c>
      <c r="E187" s="60">
        <v>113730</v>
      </c>
      <c r="F187" s="60">
        <v>21880</v>
      </c>
      <c r="G187" s="66">
        <v>14280</v>
      </c>
      <c r="H187" s="96">
        <f t="shared" si="89"/>
        <v>630</v>
      </c>
      <c r="I187" s="153">
        <v>13650</v>
      </c>
      <c r="J187" s="61"/>
      <c r="K187" s="61"/>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62"/>
      <c r="EK187" s="62"/>
      <c r="EL187" s="62"/>
      <c r="EM187" s="62"/>
      <c r="EN187" s="62"/>
      <c r="EO187" s="62"/>
      <c r="EP187" s="62"/>
      <c r="EQ187" s="62"/>
      <c r="ER187" s="62"/>
      <c r="ES187" s="62"/>
      <c r="ET187" s="62"/>
      <c r="EU187" s="62"/>
      <c r="EV187" s="62"/>
      <c r="EW187" s="62"/>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62"/>
      <c r="HC187" s="62"/>
      <c r="HD187" s="62"/>
      <c r="HE187" s="62"/>
      <c r="HF187" s="62"/>
      <c r="HG187" s="62"/>
      <c r="HH187" s="62"/>
      <c r="HI187" s="62"/>
      <c r="HJ187" s="62"/>
      <c r="HK187" s="62"/>
      <c r="HL187" s="62"/>
      <c r="HM187" s="62"/>
      <c r="HN187" s="62"/>
      <c r="HO187" s="62"/>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c r="IM187" s="62"/>
      <c r="IN187" s="62"/>
    </row>
    <row r="188" spans="1:248" ht="45">
      <c r="A188" s="58"/>
      <c r="B188" s="91" t="s">
        <v>421</v>
      </c>
      <c r="C188" s="121"/>
      <c r="D188" s="60">
        <v>351000</v>
      </c>
      <c r="E188" s="60">
        <v>319000</v>
      </c>
      <c r="F188" s="60">
        <v>301000</v>
      </c>
      <c r="G188" s="66">
        <v>294250</v>
      </c>
      <c r="H188" s="96">
        <f t="shared" si="89"/>
        <v>60250</v>
      </c>
      <c r="I188" s="153">
        <v>234000</v>
      </c>
      <c r="J188" s="61"/>
      <c r="K188" s="61"/>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62"/>
      <c r="EK188" s="62"/>
      <c r="EL188" s="62"/>
      <c r="EM188" s="62"/>
      <c r="EN188" s="62"/>
      <c r="EO188" s="62"/>
      <c r="EP188" s="62"/>
      <c r="EQ188" s="62"/>
      <c r="ER188" s="62"/>
      <c r="ES188" s="62"/>
      <c r="ET188" s="62"/>
      <c r="EU188" s="62"/>
      <c r="EV188" s="62"/>
      <c r="EW188" s="62"/>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62"/>
      <c r="HC188" s="62"/>
      <c r="HD188" s="62"/>
      <c r="HE188" s="62"/>
      <c r="HF188" s="62"/>
      <c r="HG188" s="62"/>
      <c r="HH188" s="62"/>
      <c r="HI188" s="62"/>
      <c r="HJ188" s="62"/>
      <c r="HK188" s="62"/>
      <c r="HL188" s="62"/>
      <c r="HM188" s="62"/>
      <c r="HN188" s="62"/>
      <c r="HO188" s="62"/>
      <c r="HP188" s="62"/>
      <c r="HQ188" s="62"/>
      <c r="HR188" s="62"/>
      <c r="HS188" s="62"/>
      <c r="HT188" s="62"/>
      <c r="HU188" s="62"/>
      <c r="HV188" s="62"/>
      <c r="HW188" s="62"/>
      <c r="HX188" s="62"/>
      <c r="HY188" s="62"/>
      <c r="HZ188" s="62"/>
      <c r="IA188" s="62"/>
      <c r="IB188" s="62"/>
      <c r="IC188" s="62"/>
      <c r="ID188" s="62"/>
      <c r="IE188" s="62"/>
      <c r="IF188" s="62"/>
      <c r="IG188" s="62"/>
      <c r="IH188" s="62"/>
      <c r="II188" s="62"/>
      <c r="IJ188" s="62"/>
      <c r="IK188" s="62"/>
      <c r="IL188" s="62"/>
      <c r="IM188" s="62"/>
      <c r="IN188" s="62"/>
    </row>
    <row r="189" spans="1:248" ht="60">
      <c r="A189" s="58"/>
      <c r="B189" s="91" t="s">
        <v>370</v>
      </c>
      <c r="C189" s="121"/>
      <c r="D189" s="60"/>
      <c r="E189" s="60"/>
      <c r="F189" s="60"/>
      <c r="G189" s="92"/>
      <c r="H189" s="92"/>
      <c r="I189" s="153"/>
      <c r="J189" s="61"/>
      <c r="K189" s="61"/>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62"/>
      <c r="EK189" s="62"/>
      <c r="EL189" s="62"/>
      <c r="EM189" s="62"/>
      <c r="EN189" s="62"/>
      <c r="EO189" s="62"/>
      <c r="EP189" s="62"/>
      <c r="EQ189" s="62"/>
      <c r="ER189" s="62"/>
      <c r="ES189" s="62"/>
      <c r="ET189" s="62"/>
      <c r="EU189" s="62"/>
      <c r="EV189" s="62"/>
      <c r="EW189" s="62"/>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62"/>
      <c r="HC189" s="62"/>
      <c r="HD189" s="62"/>
      <c r="HE189" s="62"/>
      <c r="HF189" s="62"/>
      <c r="HG189" s="62"/>
      <c r="HH189" s="62"/>
      <c r="HI189" s="62"/>
      <c r="HJ189" s="62"/>
      <c r="HK189" s="62"/>
      <c r="HL189" s="62"/>
      <c r="HM189" s="62"/>
      <c r="HN189" s="62"/>
      <c r="HO189" s="62"/>
      <c r="HP189" s="62"/>
      <c r="HQ189" s="62"/>
      <c r="HR189" s="62"/>
      <c r="HS189" s="62"/>
      <c r="HT189" s="62"/>
      <c r="HU189" s="62"/>
      <c r="HV189" s="62"/>
      <c r="HW189" s="62"/>
      <c r="HX189" s="62"/>
      <c r="HY189" s="62"/>
      <c r="HZ189" s="62"/>
      <c r="IA189" s="62"/>
      <c r="IB189" s="62"/>
      <c r="IC189" s="62"/>
      <c r="ID189" s="62"/>
      <c r="IE189" s="62"/>
      <c r="IF189" s="62"/>
      <c r="IG189" s="62"/>
      <c r="IH189" s="62"/>
      <c r="II189" s="62"/>
      <c r="IJ189" s="62"/>
      <c r="IK189" s="62"/>
      <c r="IL189" s="62"/>
      <c r="IM189" s="62"/>
      <c r="IN189" s="62"/>
    </row>
    <row r="190" spans="1:248" ht="45">
      <c r="A190" s="58"/>
      <c r="B190" s="91" t="s">
        <v>507</v>
      </c>
      <c r="C190" s="121"/>
      <c r="D190" s="60">
        <v>39000</v>
      </c>
      <c r="E190" s="60">
        <v>39000</v>
      </c>
      <c r="F190" s="60">
        <v>29000</v>
      </c>
      <c r="G190" s="66">
        <v>18928</v>
      </c>
      <c r="H190" s="96">
        <f t="shared" ref="H190:H193" si="90">G190-I190</f>
        <v>6445</v>
      </c>
      <c r="I190" s="153">
        <v>12483</v>
      </c>
      <c r="J190" s="61"/>
      <c r="K190" s="61"/>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62"/>
      <c r="EK190" s="62"/>
      <c r="EL190" s="62"/>
      <c r="EM190" s="62"/>
      <c r="EN190" s="62"/>
      <c r="EO190" s="62"/>
      <c r="EP190" s="62"/>
      <c r="EQ190" s="62"/>
      <c r="ER190" s="62"/>
      <c r="ES190" s="62"/>
      <c r="ET190" s="62"/>
      <c r="EU190" s="62"/>
      <c r="EV190" s="62"/>
      <c r="EW190" s="62"/>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62"/>
      <c r="HC190" s="62"/>
      <c r="HD190" s="62"/>
      <c r="HE190" s="62"/>
      <c r="HF190" s="62"/>
      <c r="HG190" s="62"/>
      <c r="HH190" s="62"/>
      <c r="HI190" s="62"/>
      <c r="HJ190" s="62"/>
      <c r="HK190" s="62"/>
      <c r="HL190" s="62"/>
      <c r="HM190" s="62"/>
      <c r="HN190" s="62"/>
      <c r="HO190" s="62"/>
      <c r="HP190" s="62"/>
      <c r="HQ190" s="62"/>
      <c r="HR190" s="62"/>
      <c r="HS190" s="62"/>
      <c r="HT190" s="62"/>
      <c r="HU190" s="62"/>
      <c r="HV190" s="62"/>
      <c r="HW190" s="62"/>
      <c r="HX190" s="62"/>
      <c r="HY190" s="62"/>
      <c r="HZ190" s="62"/>
      <c r="IA190" s="62"/>
      <c r="IB190" s="62"/>
      <c r="IC190" s="62"/>
      <c r="ID190" s="62"/>
      <c r="IE190" s="62"/>
      <c r="IF190" s="62"/>
      <c r="IG190" s="62"/>
      <c r="IH190" s="62"/>
      <c r="II190" s="62"/>
      <c r="IJ190" s="62"/>
      <c r="IK190" s="62"/>
      <c r="IL190" s="62"/>
      <c r="IM190" s="62"/>
      <c r="IN190" s="62"/>
    </row>
    <row r="191" spans="1:248">
      <c r="A191" s="58"/>
      <c r="B191" s="69" t="s">
        <v>361</v>
      </c>
      <c r="C191" s="121"/>
      <c r="D191" s="60"/>
      <c r="E191" s="60"/>
      <c r="F191" s="60"/>
      <c r="G191" s="66">
        <v>-1022.58</v>
      </c>
      <c r="H191" s="66">
        <f t="shared" si="90"/>
        <v>-701.46</v>
      </c>
      <c r="I191" s="153">
        <v>-321.12</v>
      </c>
      <c r="J191" s="61"/>
      <c r="K191" s="61"/>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62"/>
      <c r="EK191" s="62"/>
      <c r="EL191" s="62"/>
      <c r="EM191" s="62"/>
      <c r="EN191" s="62"/>
      <c r="EO191" s="62"/>
      <c r="EP191" s="62"/>
      <c r="EQ191" s="62"/>
      <c r="ER191" s="62"/>
      <c r="ES191" s="62"/>
      <c r="ET191" s="62"/>
      <c r="EU191" s="62"/>
      <c r="EV191" s="62"/>
      <c r="EW191" s="62"/>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62"/>
      <c r="HC191" s="62"/>
      <c r="HD191" s="62"/>
      <c r="HE191" s="62"/>
      <c r="HF191" s="62"/>
      <c r="HG191" s="62"/>
      <c r="HH191" s="62"/>
      <c r="HI191" s="62"/>
      <c r="HJ191" s="62"/>
      <c r="HK191" s="62"/>
      <c r="HL191" s="62"/>
      <c r="HM191" s="62"/>
      <c r="HN191" s="62"/>
      <c r="HO191" s="62"/>
      <c r="HP191" s="62"/>
      <c r="HQ191" s="62"/>
      <c r="HR191" s="62"/>
      <c r="HS191" s="62"/>
      <c r="HT191" s="62"/>
      <c r="HU191" s="62"/>
      <c r="HV191" s="62"/>
      <c r="HW191" s="62"/>
      <c r="HX191" s="62"/>
      <c r="HY191" s="62"/>
      <c r="HZ191" s="62"/>
      <c r="IA191" s="62"/>
      <c r="IB191" s="62"/>
      <c r="IC191" s="62"/>
      <c r="ID191" s="62"/>
      <c r="IE191" s="62"/>
      <c r="IF191" s="62"/>
      <c r="IG191" s="62"/>
      <c r="IH191" s="62"/>
      <c r="II191" s="62"/>
      <c r="IJ191" s="62"/>
      <c r="IK191" s="62"/>
      <c r="IL191" s="62"/>
      <c r="IM191" s="62"/>
      <c r="IN191" s="62"/>
    </row>
    <row r="192" spans="1:248">
      <c r="A192" s="58" t="s">
        <v>422</v>
      </c>
      <c r="B192" s="93" t="s">
        <v>423</v>
      </c>
      <c r="C192" s="121">
        <f>C193+C194+C195</f>
        <v>0</v>
      </c>
      <c r="D192" s="121">
        <f t="shared" ref="D192:H192" si="91">D193+D194+D195</f>
        <v>20792000</v>
      </c>
      <c r="E192" s="121">
        <f t="shared" si="91"/>
        <v>17063000</v>
      </c>
      <c r="F192" s="121">
        <f t="shared" si="91"/>
        <v>14562710</v>
      </c>
      <c r="G192" s="121">
        <f t="shared" si="91"/>
        <v>14504941.460000001</v>
      </c>
      <c r="H192" s="121">
        <f t="shared" si="91"/>
        <v>1696123.2700000014</v>
      </c>
      <c r="I192" s="61"/>
      <c r="J192" s="61"/>
      <c r="K192" s="61"/>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62"/>
      <c r="EK192" s="62"/>
      <c r="EL192" s="62"/>
      <c r="EM192" s="62"/>
      <c r="EN192" s="62"/>
      <c r="EO192" s="62"/>
      <c r="EP192" s="62"/>
      <c r="EQ192" s="62"/>
      <c r="ER192" s="62"/>
      <c r="ES192" s="62"/>
      <c r="ET192" s="62"/>
      <c r="EU192" s="62"/>
      <c r="EV192" s="62"/>
      <c r="EW192" s="62"/>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62"/>
      <c r="HC192" s="62"/>
      <c r="HD192" s="62"/>
      <c r="HE192" s="62"/>
      <c r="HF192" s="62"/>
      <c r="HG192" s="62"/>
      <c r="HH192" s="62"/>
      <c r="HI192" s="62"/>
      <c r="HJ192" s="62"/>
      <c r="HK192" s="62"/>
      <c r="HL192" s="62"/>
      <c r="HM192" s="62"/>
      <c r="HN192" s="62"/>
      <c r="HO192" s="62"/>
      <c r="HP192" s="62"/>
      <c r="HQ192" s="62"/>
      <c r="HR192" s="62"/>
      <c r="HS192" s="62"/>
      <c r="HT192" s="62"/>
      <c r="HU192" s="62"/>
      <c r="HV192" s="62"/>
      <c r="HW192" s="62"/>
      <c r="HX192" s="62"/>
      <c r="HY192" s="62"/>
      <c r="HZ192" s="62"/>
      <c r="IA192" s="62"/>
      <c r="IB192" s="62"/>
      <c r="IC192" s="62"/>
      <c r="ID192" s="62"/>
      <c r="IE192" s="62"/>
      <c r="IF192" s="62"/>
      <c r="IG192" s="62"/>
      <c r="IH192" s="62"/>
      <c r="II192" s="62"/>
      <c r="IJ192" s="62"/>
      <c r="IK192" s="62"/>
      <c r="IL192" s="62"/>
      <c r="IM192" s="62"/>
      <c r="IN192" s="62"/>
    </row>
    <row r="193" spans="1:248">
      <c r="A193" s="58"/>
      <c r="B193" s="94" t="s">
        <v>368</v>
      </c>
      <c r="C193" s="121"/>
      <c r="D193" s="60">
        <v>20792000</v>
      </c>
      <c r="E193" s="60">
        <v>17063000</v>
      </c>
      <c r="F193" s="60">
        <v>14562710</v>
      </c>
      <c r="G193" s="121">
        <v>14504941.460000001</v>
      </c>
      <c r="H193" s="96">
        <f t="shared" si="90"/>
        <v>1696123.2700000014</v>
      </c>
      <c r="I193" s="150">
        <v>12808818.189999999</v>
      </c>
      <c r="J193" s="61"/>
      <c r="K193" s="61"/>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62"/>
      <c r="EK193" s="62"/>
      <c r="EL193" s="62"/>
      <c r="EM193" s="62"/>
      <c r="EN193" s="62"/>
      <c r="EO193" s="62"/>
      <c r="EP193" s="62"/>
      <c r="EQ193" s="62"/>
      <c r="ER193" s="62"/>
      <c r="ES193" s="62"/>
      <c r="ET193" s="62"/>
      <c r="EU193" s="62"/>
      <c r="EV193" s="62"/>
      <c r="EW193" s="62"/>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62"/>
      <c r="HC193" s="62"/>
      <c r="HD193" s="62"/>
      <c r="HE193" s="62"/>
      <c r="HF193" s="62"/>
      <c r="HG193" s="62"/>
      <c r="HH193" s="62"/>
      <c r="HI193" s="62"/>
      <c r="HJ193" s="62"/>
      <c r="HK193" s="62"/>
      <c r="HL193" s="62"/>
      <c r="HM193" s="62"/>
      <c r="HN193" s="62"/>
      <c r="HO193" s="62"/>
      <c r="HP193" s="62"/>
      <c r="HQ193" s="62"/>
      <c r="HR193" s="62"/>
      <c r="HS193" s="62"/>
      <c r="HT193" s="62"/>
      <c r="HU193" s="62"/>
      <c r="HV193" s="62"/>
      <c r="HW193" s="62"/>
      <c r="HX193" s="62"/>
      <c r="HY193" s="62"/>
      <c r="HZ193" s="62"/>
      <c r="IA193" s="62"/>
      <c r="IB193" s="62"/>
      <c r="IC193" s="62"/>
      <c r="ID193" s="62"/>
      <c r="IE193" s="62"/>
      <c r="IF193" s="62"/>
      <c r="IG193" s="62"/>
      <c r="IH193" s="62"/>
      <c r="II193" s="62"/>
      <c r="IJ193" s="62"/>
      <c r="IK193" s="62"/>
      <c r="IL193" s="62"/>
      <c r="IM193" s="62"/>
      <c r="IN193" s="62"/>
    </row>
    <row r="194" spans="1:248" ht="60">
      <c r="A194" s="58"/>
      <c r="B194" s="94" t="s">
        <v>370</v>
      </c>
      <c r="C194" s="121"/>
      <c r="D194" s="60"/>
      <c r="E194" s="60"/>
      <c r="F194" s="60"/>
      <c r="G194" s="67"/>
      <c r="H194" s="67"/>
      <c r="I194" s="61"/>
      <c r="J194" s="61"/>
      <c r="K194" s="61"/>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62"/>
      <c r="EK194" s="62"/>
      <c r="EL194" s="62"/>
      <c r="EM194" s="62"/>
      <c r="EN194" s="62"/>
      <c r="EO194" s="62"/>
      <c r="EP194" s="62"/>
      <c r="EQ194" s="62"/>
      <c r="ER194" s="62"/>
      <c r="ES194" s="62"/>
      <c r="ET194" s="62"/>
      <c r="EU194" s="62"/>
      <c r="EV194" s="62"/>
      <c r="EW194" s="62"/>
      <c r="EX194" s="62"/>
      <c r="EY194" s="62"/>
      <c r="EZ194" s="62"/>
      <c r="FA194" s="62"/>
      <c r="FB194" s="62"/>
      <c r="FC194" s="62"/>
      <c r="FD194" s="62"/>
      <c r="FE194" s="62"/>
      <c r="FF194" s="62"/>
      <c r="FG194" s="62"/>
      <c r="FH194" s="62"/>
      <c r="FI194" s="62"/>
      <c r="FJ194" s="62"/>
      <c r="FK194" s="62"/>
      <c r="FL194" s="62"/>
      <c r="FM194" s="62"/>
      <c r="FN194" s="62"/>
      <c r="FO194" s="62"/>
      <c r="FP194" s="62"/>
      <c r="FQ194" s="62"/>
      <c r="FR194" s="62"/>
      <c r="FS194" s="62"/>
      <c r="FT194" s="62"/>
      <c r="FU194" s="62"/>
      <c r="FV194" s="62"/>
      <c r="FW194" s="62"/>
      <c r="FX194" s="62"/>
      <c r="FY194" s="62"/>
      <c r="FZ194" s="62"/>
      <c r="GA194" s="62"/>
      <c r="GB194" s="62"/>
      <c r="GC194" s="62"/>
      <c r="GD194" s="62"/>
      <c r="GE194" s="62"/>
      <c r="GF194" s="62"/>
      <c r="GG194" s="62"/>
      <c r="GH194" s="62"/>
      <c r="GI194" s="62"/>
      <c r="GJ194" s="62"/>
      <c r="GK194" s="62"/>
      <c r="GL194" s="62"/>
      <c r="GM194" s="62"/>
      <c r="GN194" s="62"/>
      <c r="GO194" s="62"/>
      <c r="GP194" s="62"/>
      <c r="GQ194" s="62"/>
      <c r="GR194" s="62"/>
      <c r="GS194" s="62"/>
      <c r="GT194" s="62"/>
      <c r="GU194" s="62"/>
      <c r="GV194" s="62"/>
      <c r="GW194" s="62"/>
      <c r="GX194" s="62"/>
      <c r="GY194" s="62"/>
      <c r="GZ194" s="62"/>
      <c r="HA194" s="62"/>
      <c r="HB194" s="62"/>
      <c r="HC194" s="62"/>
      <c r="HD194" s="62"/>
      <c r="HE194" s="62"/>
      <c r="HF194" s="62"/>
      <c r="HG194" s="62"/>
      <c r="HH194" s="62"/>
      <c r="HI194" s="62"/>
      <c r="HJ194" s="62"/>
      <c r="HK194" s="62"/>
      <c r="HL194" s="62"/>
      <c r="HM194" s="62"/>
      <c r="HN194" s="62"/>
      <c r="HO194" s="62"/>
      <c r="HP194" s="62"/>
      <c r="HQ194" s="62"/>
      <c r="HR194" s="62"/>
      <c r="HS194" s="62"/>
      <c r="HT194" s="62"/>
      <c r="HU194" s="62"/>
      <c r="HV194" s="62"/>
      <c r="HW194" s="62"/>
      <c r="HX194" s="62"/>
      <c r="HY194" s="62"/>
      <c r="HZ194" s="62"/>
      <c r="IA194" s="62"/>
      <c r="IB194" s="62"/>
      <c r="IC194" s="62"/>
      <c r="ID194" s="62"/>
      <c r="IE194" s="62"/>
      <c r="IF194" s="62"/>
      <c r="IG194" s="62"/>
      <c r="IH194" s="62"/>
      <c r="II194" s="62"/>
      <c r="IJ194" s="62"/>
      <c r="IK194" s="62"/>
      <c r="IL194" s="62"/>
      <c r="IM194" s="62"/>
      <c r="IN194" s="62"/>
    </row>
    <row r="195" spans="1:248" ht="30">
      <c r="A195" s="58"/>
      <c r="B195" s="94" t="s">
        <v>508</v>
      </c>
      <c r="C195" s="121"/>
      <c r="D195" s="60"/>
      <c r="E195" s="60"/>
      <c r="F195" s="60"/>
      <c r="G195" s="67"/>
      <c r="H195" s="67"/>
      <c r="I195" s="61"/>
      <c r="J195" s="61"/>
      <c r="K195" s="61"/>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62"/>
      <c r="EK195" s="62"/>
      <c r="EL195" s="62"/>
      <c r="EM195" s="62"/>
      <c r="EN195" s="62"/>
      <c r="EO195" s="62"/>
      <c r="EP195" s="62"/>
      <c r="EQ195" s="62"/>
      <c r="ER195" s="62"/>
      <c r="ES195" s="62"/>
      <c r="ET195" s="62"/>
      <c r="EU195" s="62"/>
      <c r="EV195" s="62"/>
      <c r="EW195" s="62"/>
      <c r="EX195" s="62"/>
      <c r="EY195" s="62"/>
      <c r="EZ195" s="62"/>
      <c r="FA195" s="62"/>
      <c r="FB195" s="62"/>
      <c r="FC195" s="62"/>
      <c r="FD195" s="62"/>
      <c r="FE195" s="62"/>
      <c r="FF195" s="62"/>
      <c r="FG195" s="62"/>
      <c r="FH195" s="62"/>
      <c r="FI195" s="62"/>
      <c r="FJ195" s="62"/>
      <c r="FK195" s="62"/>
      <c r="FL195" s="62"/>
      <c r="FM195" s="62"/>
      <c r="FN195" s="62"/>
      <c r="FO195" s="62"/>
      <c r="FP195" s="62"/>
      <c r="FQ195" s="62"/>
      <c r="FR195" s="62"/>
      <c r="FS195" s="62"/>
      <c r="FT195" s="62"/>
      <c r="FU195" s="62"/>
      <c r="FV195" s="62"/>
      <c r="FW195" s="62"/>
      <c r="FX195" s="62"/>
      <c r="FY195" s="62"/>
      <c r="FZ195" s="62"/>
      <c r="GA195" s="62"/>
      <c r="GB195" s="62"/>
      <c r="GC195" s="62"/>
      <c r="GD195" s="62"/>
      <c r="GE195" s="62"/>
      <c r="GF195" s="62"/>
      <c r="GG195" s="62"/>
      <c r="GH195" s="62"/>
      <c r="GI195" s="62"/>
      <c r="GJ195" s="62"/>
      <c r="GK195" s="62"/>
      <c r="GL195" s="62"/>
      <c r="GM195" s="62"/>
      <c r="GN195" s="62"/>
      <c r="GO195" s="62"/>
      <c r="GP195" s="62"/>
      <c r="GQ195" s="62"/>
      <c r="GR195" s="62"/>
      <c r="GS195" s="62"/>
      <c r="GT195" s="62"/>
      <c r="GU195" s="62"/>
      <c r="GV195" s="62"/>
      <c r="GW195" s="62"/>
      <c r="GX195" s="62"/>
      <c r="GY195" s="62"/>
      <c r="GZ195" s="62"/>
      <c r="HA195" s="62"/>
      <c r="HB195" s="62"/>
      <c r="HC195" s="62"/>
      <c r="HD195" s="62"/>
      <c r="HE195" s="62"/>
      <c r="HF195" s="62"/>
      <c r="HG195" s="62"/>
      <c r="HH195" s="62"/>
      <c r="HI195" s="62"/>
      <c r="HJ195" s="62"/>
      <c r="HK195" s="62"/>
      <c r="HL195" s="62"/>
      <c r="HM195" s="62"/>
      <c r="HN195" s="62"/>
      <c r="HO195" s="62"/>
      <c r="HP195" s="62"/>
      <c r="HQ195" s="62"/>
      <c r="HR195" s="62"/>
      <c r="HS195" s="62"/>
      <c r="HT195" s="62"/>
      <c r="HU195" s="62"/>
      <c r="HV195" s="62"/>
      <c r="HW195" s="62"/>
      <c r="HX195" s="62"/>
      <c r="HY195" s="62"/>
      <c r="HZ195" s="62"/>
      <c r="IA195" s="62"/>
      <c r="IB195" s="62"/>
      <c r="IC195" s="62"/>
      <c r="ID195" s="62"/>
      <c r="IE195" s="62"/>
      <c r="IF195" s="62"/>
      <c r="IG195" s="62"/>
      <c r="IH195" s="62"/>
      <c r="II195" s="62"/>
      <c r="IJ195" s="62"/>
      <c r="IK195" s="62"/>
      <c r="IL195" s="62"/>
      <c r="IM195" s="62"/>
      <c r="IN195" s="62"/>
    </row>
    <row r="196" spans="1:248">
      <c r="A196" s="58"/>
      <c r="B196" s="69" t="s">
        <v>361</v>
      </c>
      <c r="C196" s="121"/>
      <c r="D196" s="60"/>
      <c r="E196" s="60"/>
      <c r="F196" s="60"/>
      <c r="G196" s="66">
        <v>-6651.06</v>
      </c>
      <c r="H196" s="66">
        <f t="shared" ref="H196" si="92">G196-I196</f>
        <v>-270.88000000000011</v>
      </c>
      <c r="I196" s="153">
        <v>-6380.18</v>
      </c>
      <c r="J196" s="61"/>
      <c r="K196" s="61"/>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IN196" s="62"/>
    </row>
    <row r="197" spans="1:248">
      <c r="A197" s="58" t="s">
        <v>424</v>
      </c>
      <c r="B197" s="95" t="s">
        <v>425</v>
      </c>
      <c r="C197" s="121">
        <f t="shared" ref="C197:H197" si="93">+C198+C199+C200</f>
        <v>0</v>
      </c>
      <c r="D197" s="121">
        <f t="shared" si="93"/>
        <v>1530000</v>
      </c>
      <c r="E197" s="121">
        <f t="shared" si="93"/>
        <v>1463840</v>
      </c>
      <c r="F197" s="121">
        <f t="shared" si="93"/>
        <v>1047040</v>
      </c>
      <c r="G197" s="121">
        <f t="shared" si="93"/>
        <v>1004830</v>
      </c>
      <c r="H197" s="121">
        <f t="shared" si="93"/>
        <v>131214.56999999995</v>
      </c>
      <c r="I197" s="61"/>
      <c r="J197" s="61"/>
      <c r="K197" s="61"/>
      <c r="L197" s="62"/>
      <c r="IN197" s="62"/>
    </row>
    <row r="198" spans="1:248">
      <c r="A198" s="58"/>
      <c r="B198" s="91" t="s">
        <v>416</v>
      </c>
      <c r="C198" s="121"/>
      <c r="D198" s="60">
        <v>1530000</v>
      </c>
      <c r="E198" s="60">
        <v>1463840</v>
      </c>
      <c r="F198" s="60">
        <v>1047040</v>
      </c>
      <c r="G198" s="96">
        <v>1004830</v>
      </c>
      <c r="H198" s="96">
        <f t="shared" ref="H198" si="94">G198-I198</f>
        <v>131214.56999999995</v>
      </c>
      <c r="I198" s="145">
        <v>873615.43</v>
      </c>
      <c r="J198" s="61"/>
      <c r="K198" s="61"/>
      <c r="M198" s="96"/>
      <c r="N198" s="96"/>
      <c r="O198" s="96"/>
      <c r="P198" s="96"/>
      <c r="Q198" s="96"/>
      <c r="R198" s="96"/>
      <c r="S198" s="96"/>
      <c r="T198" s="96"/>
      <c r="U198" s="96"/>
      <c r="V198" s="96"/>
      <c r="W198" s="96"/>
      <c r="X198" s="96"/>
      <c r="Y198" s="96"/>
      <c r="Z198" s="96"/>
      <c r="AA198" s="96"/>
      <c r="AB198" s="96"/>
      <c r="AC198" s="96"/>
      <c r="AD198" s="96"/>
      <c r="AE198" s="96"/>
      <c r="IN198" s="62"/>
    </row>
    <row r="199" spans="1:248" ht="30">
      <c r="A199" s="58"/>
      <c r="B199" s="91" t="s">
        <v>426</v>
      </c>
      <c r="C199" s="121"/>
      <c r="D199" s="60"/>
      <c r="E199" s="60"/>
      <c r="F199" s="60"/>
      <c r="G199" s="68"/>
      <c r="H199" s="68"/>
      <c r="I199" s="96"/>
      <c r="J199" s="61"/>
      <c r="K199" s="61"/>
      <c r="L199" s="96"/>
      <c r="M199" s="46"/>
      <c r="N199" s="46"/>
      <c r="O199" s="46"/>
      <c r="P199" s="46"/>
      <c r="Q199" s="46"/>
      <c r="R199" s="46"/>
      <c r="S199" s="46"/>
      <c r="T199" s="46"/>
      <c r="U199" s="46"/>
      <c r="V199" s="46"/>
      <c r="W199" s="46"/>
      <c r="X199" s="46"/>
      <c r="Y199" s="46"/>
      <c r="Z199" s="46"/>
      <c r="AA199" s="46"/>
      <c r="AB199" s="46"/>
      <c r="AC199" s="46"/>
      <c r="AD199" s="46"/>
      <c r="AE199" s="46"/>
      <c r="IN199" s="62"/>
    </row>
    <row r="200" spans="1:248" ht="60">
      <c r="A200" s="58"/>
      <c r="B200" s="91" t="s">
        <v>370</v>
      </c>
      <c r="C200" s="121"/>
      <c r="D200" s="60"/>
      <c r="E200" s="60"/>
      <c r="F200" s="60"/>
      <c r="G200" s="68"/>
      <c r="H200" s="68"/>
      <c r="I200" s="46"/>
      <c r="J200" s="61"/>
      <c r="K200" s="61"/>
      <c r="L200" s="46"/>
      <c r="M200" s="46"/>
      <c r="N200" s="46"/>
      <c r="O200" s="46"/>
      <c r="P200" s="46"/>
      <c r="Q200" s="46"/>
      <c r="R200" s="46"/>
      <c r="S200" s="46"/>
      <c r="T200" s="46"/>
      <c r="U200" s="46"/>
      <c r="V200" s="46"/>
      <c r="W200" s="46"/>
      <c r="X200" s="46"/>
      <c r="Y200" s="46"/>
      <c r="Z200" s="46"/>
      <c r="AA200" s="46"/>
      <c r="AB200" s="46"/>
      <c r="AC200" s="46"/>
      <c r="AD200" s="46"/>
      <c r="AE200" s="46"/>
    </row>
    <row r="201" spans="1:248">
      <c r="A201" s="58"/>
      <c r="B201" s="69" t="s">
        <v>361</v>
      </c>
      <c r="C201" s="121"/>
      <c r="D201" s="60"/>
      <c r="E201" s="60"/>
      <c r="F201" s="60"/>
      <c r="G201" s="96">
        <v>-2818</v>
      </c>
      <c r="H201" s="96">
        <f t="shared" ref="H201:H203" si="95">G201-I201</f>
        <v>0</v>
      </c>
      <c r="I201" s="145">
        <v>-2818</v>
      </c>
      <c r="J201" s="61"/>
      <c r="K201" s="61"/>
      <c r="L201" s="46"/>
    </row>
    <row r="202" spans="1:248">
      <c r="A202" s="58" t="s">
        <v>427</v>
      </c>
      <c r="B202" s="95" t="s">
        <v>428</v>
      </c>
      <c r="C202" s="119">
        <f>+C203+C204+C208+C211+C205+C212</f>
        <v>0</v>
      </c>
      <c r="D202" s="119">
        <f t="shared" ref="D202:H202" si="96">+D203+D204+D208+D211+D205+D212</f>
        <v>11426860</v>
      </c>
      <c r="E202" s="119">
        <f t="shared" si="96"/>
        <v>11021050</v>
      </c>
      <c r="F202" s="119">
        <f t="shared" si="96"/>
        <v>9474710</v>
      </c>
      <c r="G202" s="119">
        <f t="shared" si="96"/>
        <v>9290971.7400000002</v>
      </c>
      <c r="H202" s="119">
        <f t="shared" si="96"/>
        <v>1249953.7200000007</v>
      </c>
      <c r="I202" s="61"/>
      <c r="J202" s="61"/>
      <c r="K202" s="61"/>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62"/>
      <c r="EK202" s="62"/>
      <c r="EL202" s="62"/>
      <c r="EM202" s="62"/>
      <c r="EN202" s="62"/>
      <c r="EO202" s="62"/>
      <c r="EP202" s="62"/>
      <c r="EQ202" s="62"/>
      <c r="ER202" s="62"/>
      <c r="ES202" s="62"/>
      <c r="ET202" s="62"/>
      <c r="EU202" s="62"/>
      <c r="EV202" s="62"/>
      <c r="EW202" s="62"/>
      <c r="EX202" s="62"/>
      <c r="EY202" s="62"/>
      <c r="EZ202" s="62"/>
      <c r="FA202" s="62"/>
      <c r="FB202" s="62"/>
      <c r="FC202" s="62"/>
      <c r="FD202" s="62"/>
      <c r="FE202" s="62"/>
      <c r="FF202" s="62"/>
      <c r="FG202" s="62"/>
      <c r="FH202" s="62"/>
      <c r="FI202" s="62"/>
      <c r="FJ202" s="62"/>
      <c r="FK202" s="62"/>
      <c r="FL202" s="62"/>
      <c r="FM202" s="62"/>
      <c r="FN202" s="62"/>
      <c r="FO202" s="62"/>
      <c r="FP202" s="62"/>
      <c r="FQ202" s="62"/>
      <c r="FR202" s="62"/>
      <c r="FS202" s="62"/>
      <c r="FT202" s="62"/>
      <c r="FU202" s="62"/>
      <c r="FV202" s="62"/>
      <c r="FW202" s="62"/>
      <c r="FX202" s="62"/>
      <c r="FY202" s="62"/>
      <c r="FZ202" s="62"/>
      <c r="GA202" s="62"/>
      <c r="GB202" s="62"/>
      <c r="GC202" s="62"/>
      <c r="GD202" s="62"/>
      <c r="GE202" s="62"/>
      <c r="GF202" s="62"/>
      <c r="GG202" s="62"/>
      <c r="GH202" s="62"/>
      <c r="GI202" s="62"/>
      <c r="GJ202" s="62"/>
      <c r="GK202" s="62"/>
      <c r="GL202" s="62"/>
      <c r="GM202" s="62"/>
      <c r="GN202" s="62"/>
      <c r="GO202" s="62"/>
      <c r="GP202" s="62"/>
      <c r="GQ202" s="62"/>
      <c r="GR202" s="62"/>
      <c r="GS202" s="62"/>
      <c r="GT202" s="62"/>
      <c r="GU202" s="62"/>
      <c r="GV202" s="62"/>
      <c r="GW202" s="62"/>
      <c r="GX202" s="62"/>
      <c r="GY202" s="62"/>
      <c r="GZ202" s="62"/>
      <c r="HA202" s="62"/>
      <c r="HB202" s="62"/>
      <c r="HC202" s="62"/>
      <c r="HD202" s="62"/>
      <c r="HE202" s="62"/>
      <c r="HF202" s="62"/>
      <c r="HG202" s="62"/>
      <c r="HH202" s="62"/>
      <c r="HI202" s="62"/>
      <c r="HJ202" s="62"/>
      <c r="HK202" s="62"/>
      <c r="HL202" s="62"/>
      <c r="HM202" s="62"/>
      <c r="HN202" s="62"/>
      <c r="HO202" s="62"/>
      <c r="HP202" s="62"/>
      <c r="HQ202" s="62"/>
      <c r="HR202" s="62"/>
      <c r="HS202" s="62"/>
      <c r="HT202" s="62"/>
      <c r="HU202" s="62"/>
      <c r="HV202" s="62"/>
      <c r="HW202" s="62"/>
      <c r="HX202" s="62"/>
      <c r="HY202" s="62"/>
      <c r="HZ202" s="62"/>
      <c r="IA202" s="62"/>
      <c r="IB202" s="62"/>
      <c r="IC202" s="62"/>
      <c r="ID202" s="62"/>
      <c r="IE202" s="62"/>
      <c r="IF202" s="62"/>
      <c r="IG202" s="62"/>
      <c r="IH202" s="62"/>
      <c r="II202" s="62"/>
      <c r="IJ202" s="62"/>
      <c r="IK202" s="62"/>
      <c r="IL202" s="62"/>
      <c r="IM202" s="62"/>
    </row>
    <row r="203" spans="1:248">
      <c r="A203" s="58"/>
      <c r="B203" s="66" t="s">
        <v>429</v>
      </c>
      <c r="C203" s="121"/>
      <c r="D203" s="60">
        <v>11426860</v>
      </c>
      <c r="E203" s="60">
        <v>11021050</v>
      </c>
      <c r="F203" s="60">
        <v>9474710</v>
      </c>
      <c r="G203" s="96">
        <v>9290971.7400000002</v>
      </c>
      <c r="H203" s="96">
        <f t="shared" si="95"/>
        <v>1249953.7200000007</v>
      </c>
      <c r="I203" s="145">
        <v>8041018.0199999996</v>
      </c>
      <c r="J203" s="61"/>
      <c r="K203" s="61"/>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row>
    <row r="204" spans="1:248" ht="60">
      <c r="A204" s="58"/>
      <c r="B204" s="66" t="s">
        <v>370</v>
      </c>
      <c r="C204" s="121"/>
      <c r="D204" s="60"/>
      <c r="E204" s="60"/>
      <c r="F204" s="60"/>
      <c r="G204" s="68"/>
      <c r="H204" s="68"/>
      <c r="I204" s="61"/>
      <c r="J204" s="61"/>
      <c r="K204" s="61"/>
      <c r="L204" s="62"/>
    </row>
    <row r="205" spans="1:248">
      <c r="A205" s="58"/>
      <c r="B205" s="66" t="s">
        <v>430</v>
      </c>
      <c r="C205" s="121">
        <f t="shared" ref="C205:H205" si="97">C206+C207</f>
        <v>0</v>
      </c>
      <c r="D205" s="121">
        <f t="shared" si="97"/>
        <v>0</v>
      </c>
      <c r="E205" s="121">
        <f t="shared" si="97"/>
        <v>0</v>
      </c>
      <c r="F205" s="121">
        <f t="shared" si="97"/>
        <v>0</v>
      </c>
      <c r="G205" s="121">
        <f t="shared" si="97"/>
        <v>0</v>
      </c>
      <c r="H205" s="121">
        <f t="shared" si="97"/>
        <v>0</v>
      </c>
      <c r="I205" s="61"/>
      <c r="J205" s="61"/>
      <c r="K205" s="61"/>
      <c r="L205" s="62"/>
    </row>
    <row r="206" spans="1:248">
      <c r="A206" s="58"/>
      <c r="B206" s="66" t="s">
        <v>368</v>
      </c>
      <c r="C206" s="121"/>
      <c r="D206" s="60"/>
      <c r="E206" s="60"/>
      <c r="F206" s="60"/>
      <c r="G206" s="68"/>
      <c r="H206" s="68"/>
      <c r="I206" s="61"/>
      <c r="J206" s="61"/>
      <c r="K206" s="61"/>
      <c r="L206" s="62"/>
    </row>
    <row r="207" spans="1:248" ht="60">
      <c r="A207" s="58"/>
      <c r="B207" s="66" t="s">
        <v>370</v>
      </c>
      <c r="C207" s="121"/>
      <c r="D207" s="60"/>
      <c r="E207" s="60"/>
      <c r="F207" s="60"/>
      <c r="G207" s="68"/>
      <c r="H207" s="68"/>
      <c r="I207" s="61"/>
      <c r="J207" s="61"/>
      <c r="K207" s="61"/>
      <c r="L207" s="62"/>
    </row>
    <row r="208" spans="1:248" ht="30">
      <c r="A208" s="58"/>
      <c r="B208" s="66" t="s">
        <v>431</v>
      </c>
      <c r="C208" s="121">
        <f t="shared" ref="C208:H208" si="98">C209+C210</f>
        <v>0</v>
      </c>
      <c r="D208" s="121">
        <f t="shared" si="98"/>
        <v>0</v>
      </c>
      <c r="E208" s="121">
        <f t="shared" si="98"/>
        <v>0</v>
      </c>
      <c r="F208" s="121">
        <f t="shared" si="98"/>
        <v>0</v>
      </c>
      <c r="G208" s="121">
        <f t="shared" si="98"/>
        <v>0</v>
      </c>
      <c r="H208" s="121">
        <f t="shared" si="98"/>
        <v>0</v>
      </c>
      <c r="I208" s="61"/>
      <c r="J208" s="61"/>
      <c r="K208" s="61"/>
    </row>
    <row r="209" spans="1:248">
      <c r="A209" s="65"/>
      <c r="B209" s="66" t="s">
        <v>368</v>
      </c>
      <c r="C209" s="121"/>
      <c r="D209" s="60"/>
      <c r="E209" s="60"/>
      <c r="F209" s="60"/>
      <c r="G209" s="68"/>
      <c r="H209" s="68"/>
      <c r="I209" s="61"/>
      <c r="J209" s="61"/>
      <c r="K209" s="61"/>
    </row>
    <row r="210" spans="1:248" ht="60">
      <c r="A210" s="65"/>
      <c r="B210" s="66" t="s">
        <v>370</v>
      </c>
      <c r="C210" s="121"/>
      <c r="D210" s="60"/>
      <c r="E210" s="60"/>
      <c r="F210" s="60"/>
      <c r="G210" s="68"/>
      <c r="H210" s="68"/>
      <c r="I210" s="61"/>
      <c r="J210" s="61"/>
      <c r="K210" s="61"/>
      <c r="IN210" s="62"/>
    </row>
    <row r="211" spans="1:248" ht="30">
      <c r="A211" s="58"/>
      <c r="B211" s="66" t="s">
        <v>432</v>
      </c>
      <c r="C211" s="121"/>
      <c r="D211" s="60"/>
      <c r="E211" s="60"/>
      <c r="F211" s="60"/>
      <c r="G211" s="68"/>
      <c r="H211" s="68"/>
      <c r="I211" s="61"/>
      <c r="J211" s="61"/>
      <c r="K211" s="61"/>
      <c r="IN211" s="62"/>
    </row>
    <row r="212" spans="1:248">
      <c r="A212" s="65"/>
      <c r="B212" s="66" t="s">
        <v>509</v>
      </c>
      <c r="C212" s="121"/>
      <c r="D212" s="60"/>
      <c r="E212" s="60"/>
      <c r="F212" s="60"/>
      <c r="G212" s="68"/>
      <c r="H212" s="68"/>
      <c r="I212" s="61"/>
      <c r="J212" s="61"/>
      <c r="K212" s="61"/>
    </row>
    <row r="213" spans="1:248">
      <c r="A213" s="65"/>
      <c r="B213" s="69" t="s">
        <v>361</v>
      </c>
      <c r="C213" s="121"/>
      <c r="D213" s="60"/>
      <c r="E213" s="60"/>
      <c r="F213" s="60"/>
      <c r="G213" s="96">
        <v>-1916.06</v>
      </c>
      <c r="H213" s="96">
        <f t="shared" ref="H213" si="99">G213-I213</f>
        <v>0</v>
      </c>
      <c r="I213" s="145">
        <v>-1916.06</v>
      </c>
      <c r="J213" s="61"/>
      <c r="K213" s="61"/>
    </row>
    <row r="214" spans="1:248" ht="16.5" customHeight="1">
      <c r="A214" s="65" t="s">
        <v>433</v>
      </c>
      <c r="B214" s="95" t="s">
        <v>434</v>
      </c>
      <c r="C214" s="121">
        <f>+C215+C216+C217</f>
        <v>0</v>
      </c>
      <c r="D214" s="121">
        <f t="shared" ref="D214:H214" si="100">+D215+D216+D217</f>
        <v>1480000</v>
      </c>
      <c r="E214" s="121">
        <f t="shared" si="100"/>
        <v>1403400</v>
      </c>
      <c r="F214" s="121">
        <f t="shared" si="100"/>
        <v>983410</v>
      </c>
      <c r="G214" s="121">
        <f t="shared" si="100"/>
        <v>975737.94</v>
      </c>
      <c r="H214" s="121">
        <f t="shared" si="100"/>
        <v>170967.5</v>
      </c>
      <c r="J214" s="61"/>
      <c r="K214" s="61"/>
    </row>
    <row r="215" spans="1:248">
      <c r="A215" s="65"/>
      <c r="B215" s="91" t="s">
        <v>416</v>
      </c>
      <c r="C215" s="121"/>
      <c r="D215" s="60">
        <v>1480000</v>
      </c>
      <c r="E215" s="60">
        <v>1403400</v>
      </c>
      <c r="F215" s="60">
        <v>983410</v>
      </c>
      <c r="G215" s="96">
        <v>975737.94</v>
      </c>
      <c r="H215" s="96">
        <f t="shared" ref="H215" si="101">G215-I215</f>
        <v>170967.5</v>
      </c>
      <c r="I215" s="145">
        <v>804770.44</v>
      </c>
      <c r="J215" s="61"/>
      <c r="K215" s="61"/>
    </row>
    <row r="216" spans="1:248" ht="30">
      <c r="A216" s="65"/>
      <c r="B216" s="91" t="s">
        <v>426</v>
      </c>
      <c r="C216" s="121"/>
      <c r="D216" s="60"/>
      <c r="E216" s="60"/>
      <c r="F216" s="60"/>
      <c r="G216" s="68"/>
      <c r="H216" s="68"/>
      <c r="J216" s="61"/>
      <c r="K216" s="61"/>
    </row>
    <row r="217" spans="1:248" ht="60">
      <c r="A217" s="65"/>
      <c r="B217" s="91" t="s">
        <v>370</v>
      </c>
      <c r="C217" s="121"/>
      <c r="D217" s="60"/>
      <c r="E217" s="60"/>
      <c r="F217" s="60"/>
      <c r="G217" s="68"/>
      <c r="H217" s="68"/>
      <c r="J217" s="61"/>
      <c r="K217" s="61"/>
    </row>
    <row r="218" spans="1:248">
      <c r="A218" s="65"/>
      <c r="B218" s="69" t="s">
        <v>361</v>
      </c>
      <c r="C218" s="121"/>
      <c r="D218" s="60"/>
      <c r="E218" s="60"/>
      <c r="F218" s="60"/>
      <c r="G218" s="96">
        <v>-1885</v>
      </c>
      <c r="H218" s="96">
        <f>G218-I218</f>
        <v>-316</v>
      </c>
      <c r="I218" s="145">
        <v>-1569</v>
      </c>
      <c r="J218" s="61"/>
      <c r="K218" s="61"/>
    </row>
    <row r="219" spans="1:248">
      <c r="A219" s="65" t="s">
        <v>435</v>
      </c>
      <c r="B219" s="63" t="s">
        <v>436</v>
      </c>
      <c r="C219" s="121">
        <f t="shared" ref="C219:H219" si="102">C220+C221</f>
        <v>0</v>
      </c>
      <c r="D219" s="121">
        <f t="shared" si="102"/>
        <v>492000</v>
      </c>
      <c r="E219" s="121">
        <f t="shared" si="102"/>
        <v>490310</v>
      </c>
      <c r="F219" s="121">
        <f t="shared" si="102"/>
        <v>319960</v>
      </c>
      <c r="G219" s="121">
        <f t="shared" si="102"/>
        <v>319960</v>
      </c>
      <c r="H219" s="121">
        <f t="shared" si="102"/>
        <v>44255.830000000016</v>
      </c>
      <c r="J219" s="61"/>
      <c r="K219" s="61"/>
    </row>
    <row r="220" spans="1:248">
      <c r="A220" s="65"/>
      <c r="B220" s="97" t="s">
        <v>368</v>
      </c>
      <c r="C220" s="121"/>
      <c r="D220" s="60">
        <v>492000</v>
      </c>
      <c r="E220" s="60">
        <v>490310</v>
      </c>
      <c r="F220" s="60">
        <v>319960</v>
      </c>
      <c r="G220" s="152">
        <v>319960</v>
      </c>
      <c r="H220" s="96">
        <f>G220-I220</f>
        <v>44255.830000000016</v>
      </c>
      <c r="I220" s="151">
        <v>275704.17</v>
      </c>
      <c r="J220" s="61"/>
      <c r="K220" s="61"/>
    </row>
    <row r="221" spans="1:248" ht="60">
      <c r="A221" s="65"/>
      <c r="B221" s="97" t="s">
        <v>370</v>
      </c>
      <c r="C221" s="121"/>
      <c r="D221" s="60"/>
      <c r="E221" s="60"/>
      <c r="F221" s="60"/>
      <c r="G221" s="83"/>
      <c r="H221" s="83"/>
      <c r="J221" s="61"/>
      <c r="K221" s="61"/>
    </row>
    <row r="222" spans="1:248">
      <c r="A222" s="65"/>
      <c r="B222" s="69" t="s">
        <v>361</v>
      </c>
      <c r="C222" s="121"/>
      <c r="D222" s="60"/>
      <c r="E222" s="60"/>
      <c r="F222" s="60"/>
      <c r="G222" s="83"/>
      <c r="H222" s="83"/>
      <c r="J222" s="61"/>
      <c r="K222" s="61"/>
    </row>
    <row r="223" spans="1:248">
      <c r="A223" s="65" t="s">
        <v>437</v>
      </c>
      <c r="B223" s="63" t="s">
        <v>438</v>
      </c>
      <c r="C223" s="120">
        <f>+C224+C243</f>
        <v>0</v>
      </c>
      <c r="D223" s="120">
        <f t="shared" ref="D223:H223" si="103">+D224+D243</f>
        <v>110656030</v>
      </c>
      <c r="E223" s="120">
        <f t="shared" si="103"/>
        <v>83345290</v>
      </c>
      <c r="F223" s="120">
        <f t="shared" si="103"/>
        <v>74319330</v>
      </c>
      <c r="G223" s="120">
        <f t="shared" si="103"/>
        <v>69996242.49000001</v>
      </c>
      <c r="H223" s="120">
        <f t="shared" si="103"/>
        <v>10418207.309999997</v>
      </c>
      <c r="I223" s="98"/>
      <c r="J223" s="61"/>
      <c r="K223" s="61"/>
    </row>
    <row r="224" spans="1:248">
      <c r="A224" s="65" t="s">
        <v>439</v>
      </c>
      <c r="B224" s="63" t="s">
        <v>440</v>
      </c>
      <c r="C224" s="121">
        <f>C225+C228+C229+C230+C232+C235+C238+C241+C231</f>
        <v>0</v>
      </c>
      <c r="D224" s="121">
        <f t="shared" ref="D224:H224" si="104">D225+D228+D229+D230+D232+D235+D238+D241+D231</f>
        <v>110656030</v>
      </c>
      <c r="E224" s="121">
        <f t="shared" si="104"/>
        <v>83345290</v>
      </c>
      <c r="F224" s="121">
        <f t="shared" si="104"/>
        <v>74319330</v>
      </c>
      <c r="G224" s="121">
        <f t="shared" si="104"/>
        <v>69996242.49000001</v>
      </c>
      <c r="H224" s="121">
        <f t="shared" si="104"/>
        <v>10418207.309999997</v>
      </c>
      <c r="I224" s="98"/>
      <c r="J224" s="61"/>
      <c r="K224" s="61"/>
    </row>
    <row r="225" spans="1:11">
      <c r="A225" s="65"/>
      <c r="B225" s="66" t="s">
        <v>513</v>
      </c>
      <c r="C225" s="121">
        <f>C226+C227</f>
        <v>0</v>
      </c>
      <c r="D225" s="121">
        <v>105165000</v>
      </c>
      <c r="E225" s="121">
        <v>77875590</v>
      </c>
      <c r="F225" s="121">
        <v>69358430</v>
      </c>
      <c r="G225" s="121">
        <f t="shared" ref="G225:H225" si="105">G226+G227</f>
        <v>65381498.490000002</v>
      </c>
      <c r="H225" s="121">
        <f t="shared" si="105"/>
        <v>7997908.4899999965</v>
      </c>
      <c r="I225" s="98"/>
      <c r="J225" s="61"/>
      <c r="K225" s="61"/>
    </row>
    <row r="226" spans="1:11">
      <c r="A226" s="65"/>
      <c r="B226" s="127" t="s">
        <v>514</v>
      </c>
      <c r="C226" s="121"/>
      <c r="D226" s="60"/>
      <c r="E226" s="60"/>
      <c r="F226" s="60"/>
      <c r="G226" s="119">
        <v>56284226.25</v>
      </c>
      <c r="H226" s="96">
        <f t="shared" ref="H226:H227" si="106">G226-I226</f>
        <v>6877502.4099999964</v>
      </c>
      <c r="I226" s="145">
        <v>49406723.840000004</v>
      </c>
      <c r="J226" s="61"/>
      <c r="K226" s="61"/>
    </row>
    <row r="227" spans="1:11">
      <c r="A227" s="65"/>
      <c r="B227" s="127" t="s">
        <v>515</v>
      </c>
      <c r="C227" s="121"/>
      <c r="D227" s="60"/>
      <c r="E227" s="60"/>
      <c r="F227" s="60"/>
      <c r="G227" s="96">
        <v>9097272.2400000002</v>
      </c>
      <c r="H227" s="96">
        <f t="shared" si="106"/>
        <v>1120406.08</v>
      </c>
      <c r="I227" s="145">
        <v>7976866.1600000001</v>
      </c>
      <c r="J227" s="61"/>
      <c r="K227" s="61"/>
    </row>
    <row r="228" spans="1:11" ht="60">
      <c r="A228" s="65"/>
      <c r="B228" s="66" t="s">
        <v>370</v>
      </c>
      <c r="C228" s="121"/>
      <c r="D228" s="60"/>
      <c r="E228" s="60"/>
      <c r="F228" s="60"/>
      <c r="G228" s="96"/>
      <c r="H228" s="68"/>
      <c r="I228" s="98"/>
      <c r="J228" s="61"/>
      <c r="K228" s="61"/>
    </row>
    <row r="229" spans="1:11" ht="30">
      <c r="A229" s="65"/>
      <c r="B229" s="66" t="s">
        <v>444</v>
      </c>
      <c r="C229" s="121"/>
      <c r="D229" s="60"/>
      <c r="E229" s="60"/>
      <c r="F229" s="60"/>
      <c r="G229" s="96"/>
      <c r="H229" s="68"/>
      <c r="I229" s="98"/>
      <c r="J229" s="61"/>
      <c r="K229" s="61"/>
    </row>
    <row r="230" spans="1:11">
      <c r="A230" s="65"/>
      <c r="B230" s="66" t="s">
        <v>445</v>
      </c>
      <c r="C230" s="121"/>
      <c r="D230" s="60">
        <v>3414680</v>
      </c>
      <c r="E230" s="60">
        <v>3393350</v>
      </c>
      <c r="F230" s="60">
        <v>2884550</v>
      </c>
      <c r="G230" s="96">
        <v>2546450</v>
      </c>
      <c r="H230" s="96">
        <f t="shared" ref="H230:H231" si="107">G230-I230</f>
        <v>352004.81999999983</v>
      </c>
      <c r="I230" s="145">
        <v>2194445.1800000002</v>
      </c>
      <c r="J230" s="61"/>
      <c r="K230" s="61"/>
    </row>
    <row r="231" spans="1:11">
      <c r="A231" s="65"/>
      <c r="B231" s="66" t="s">
        <v>523</v>
      </c>
      <c r="C231" s="121"/>
      <c r="D231" s="60">
        <v>2076350</v>
      </c>
      <c r="E231" s="60">
        <v>2076350</v>
      </c>
      <c r="F231" s="60">
        <v>2076350</v>
      </c>
      <c r="G231" s="96">
        <v>2068294</v>
      </c>
      <c r="H231" s="96">
        <f t="shared" si="107"/>
        <v>2068294</v>
      </c>
      <c r="I231" s="98">
        <v>0</v>
      </c>
      <c r="J231" s="61"/>
      <c r="K231" s="61"/>
    </row>
    <row r="232" spans="1:11" ht="45">
      <c r="A232" s="65"/>
      <c r="B232" s="66" t="s">
        <v>441</v>
      </c>
      <c r="C232" s="121">
        <f t="shared" ref="C232:H232" si="108">C233+C234</f>
        <v>0</v>
      </c>
      <c r="D232" s="121">
        <f t="shared" si="108"/>
        <v>0</v>
      </c>
      <c r="E232" s="121">
        <f t="shared" si="108"/>
        <v>0</v>
      </c>
      <c r="F232" s="121">
        <f t="shared" si="108"/>
        <v>0</v>
      </c>
      <c r="G232" s="121">
        <f t="shared" si="108"/>
        <v>0</v>
      </c>
      <c r="H232" s="121">
        <f t="shared" si="108"/>
        <v>0</v>
      </c>
      <c r="I232" s="98"/>
      <c r="J232" s="61"/>
      <c r="K232" s="61"/>
    </row>
    <row r="233" spans="1:11">
      <c r="A233" s="65"/>
      <c r="B233" s="66" t="s">
        <v>372</v>
      </c>
      <c r="C233" s="121"/>
      <c r="D233" s="60"/>
      <c r="E233" s="60"/>
      <c r="F233" s="60"/>
      <c r="G233" s="68"/>
      <c r="H233" s="68"/>
      <c r="I233" s="98"/>
      <c r="J233" s="61"/>
      <c r="K233" s="61"/>
    </row>
    <row r="234" spans="1:11" ht="60">
      <c r="A234" s="65"/>
      <c r="B234" s="66" t="s">
        <v>370</v>
      </c>
      <c r="C234" s="121"/>
      <c r="D234" s="60"/>
      <c r="E234" s="60"/>
      <c r="F234" s="60"/>
      <c r="G234" s="68"/>
      <c r="H234" s="68"/>
      <c r="I234" s="98"/>
      <c r="J234" s="61"/>
      <c r="K234" s="61"/>
    </row>
    <row r="235" spans="1:11" ht="30">
      <c r="B235" s="66" t="s">
        <v>442</v>
      </c>
      <c r="C235" s="121">
        <f>C236+C237</f>
        <v>0</v>
      </c>
      <c r="D235" s="121">
        <f t="shared" ref="D235:H235" si="109">D236+D237</f>
        <v>0</v>
      </c>
      <c r="E235" s="121">
        <f t="shared" si="109"/>
        <v>0</v>
      </c>
      <c r="F235" s="121">
        <f t="shared" si="109"/>
        <v>0</v>
      </c>
      <c r="G235" s="121">
        <f t="shared" si="109"/>
        <v>0</v>
      </c>
      <c r="H235" s="121">
        <f t="shared" si="109"/>
        <v>0</v>
      </c>
      <c r="J235" s="61"/>
      <c r="K235" s="61"/>
    </row>
    <row r="236" spans="1:11">
      <c r="B236" s="66" t="s">
        <v>372</v>
      </c>
      <c r="C236" s="121"/>
      <c r="D236" s="60"/>
      <c r="E236" s="60"/>
      <c r="F236" s="60"/>
      <c r="G236" s="83"/>
      <c r="H236" s="83"/>
      <c r="J236" s="61"/>
      <c r="K236" s="61"/>
    </row>
    <row r="237" spans="1:11" ht="60">
      <c r="B237" s="66" t="s">
        <v>370</v>
      </c>
      <c r="C237" s="121"/>
      <c r="D237" s="60"/>
      <c r="E237" s="60"/>
      <c r="F237" s="60"/>
      <c r="G237" s="83"/>
      <c r="H237" s="83"/>
      <c r="J237" s="61"/>
      <c r="K237" s="61"/>
    </row>
    <row r="238" spans="1:11">
      <c r="B238" s="99" t="s">
        <v>443</v>
      </c>
      <c r="C238" s="121">
        <f t="shared" ref="C238:H238" si="110">C239+C240</f>
        <v>0</v>
      </c>
      <c r="D238" s="121">
        <f t="shared" si="110"/>
        <v>0</v>
      </c>
      <c r="E238" s="121">
        <f t="shared" si="110"/>
        <v>0</v>
      </c>
      <c r="F238" s="121">
        <f t="shared" si="110"/>
        <v>0</v>
      </c>
      <c r="G238" s="121">
        <f t="shared" si="110"/>
        <v>0</v>
      </c>
      <c r="H238" s="121">
        <f t="shared" si="110"/>
        <v>0</v>
      </c>
      <c r="J238" s="61"/>
      <c r="K238" s="61"/>
    </row>
    <row r="239" spans="1:11">
      <c r="B239" s="99" t="s">
        <v>372</v>
      </c>
      <c r="C239" s="121"/>
      <c r="D239" s="60"/>
      <c r="E239" s="60"/>
      <c r="F239" s="60"/>
      <c r="G239" s="68"/>
      <c r="H239" s="68"/>
      <c r="J239" s="61"/>
      <c r="K239" s="61"/>
    </row>
    <row r="240" spans="1:11" ht="60">
      <c r="B240" s="99" t="s">
        <v>370</v>
      </c>
      <c r="C240" s="121"/>
      <c r="D240" s="60"/>
      <c r="E240" s="60"/>
      <c r="F240" s="60"/>
      <c r="G240" s="68"/>
      <c r="H240" s="68"/>
      <c r="J240" s="61"/>
      <c r="K240" s="61"/>
    </row>
    <row r="241" spans="1:11">
      <c r="B241" s="99" t="s">
        <v>510</v>
      </c>
      <c r="C241" s="121"/>
      <c r="D241" s="60"/>
      <c r="E241" s="60"/>
      <c r="F241" s="60"/>
      <c r="G241" s="68"/>
      <c r="H241" s="68"/>
      <c r="J241" s="61"/>
      <c r="K241" s="61"/>
    </row>
    <row r="242" spans="1:11">
      <c r="B242" s="69" t="s">
        <v>361</v>
      </c>
      <c r="C242" s="121"/>
      <c r="D242" s="60"/>
      <c r="E242" s="60"/>
      <c r="F242" s="60"/>
      <c r="G242" s="96">
        <v>-88333.78</v>
      </c>
      <c r="H242" s="96">
        <f t="shared" ref="H242" si="111">G242-I242</f>
        <v>-4678.1999999999971</v>
      </c>
      <c r="I242" s="145">
        <v>-83655.58</v>
      </c>
      <c r="J242" s="61"/>
      <c r="K242" s="61"/>
    </row>
    <row r="243" spans="1:11">
      <c r="A243" s="42" t="s">
        <v>446</v>
      </c>
      <c r="B243" s="63" t="s">
        <v>447</v>
      </c>
      <c r="C243" s="121">
        <f>C244+C245+C246+C247+C248</f>
        <v>0</v>
      </c>
      <c r="D243" s="121">
        <f t="shared" ref="D243:H243" si="112">D244+D245+D246+D247+D248</f>
        <v>0</v>
      </c>
      <c r="E243" s="121">
        <f t="shared" si="112"/>
        <v>0</v>
      </c>
      <c r="F243" s="121">
        <f t="shared" si="112"/>
        <v>0</v>
      </c>
      <c r="G243" s="121">
        <f t="shared" si="112"/>
        <v>0</v>
      </c>
      <c r="H243" s="121">
        <f t="shared" si="112"/>
        <v>0</v>
      </c>
      <c r="J243" s="61"/>
      <c r="K243" s="61"/>
    </row>
    <row r="244" spans="1:11">
      <c r="B244" s="66" t="s">
        <v>368</v>
      </c>
      <c r="C244" s="121"/>
      <c r="D244" s="60"/>
      <c r="E244" s="60"/>
      <c r="F244" s="60"/>
      <c r="G244" s="68"/>
      <c r="H244" s="68"/>
      <c r="J244" s="61"/>
      <c r="K244" s="61"/>
    </row>
    <row r="245" spans="1:11">
      <c r="B245" s="100" t="s">
        <v>448</v>
      </c>
      <c r="C245" s="121"/>
      <c r="D245" s="60"/>
      <c r="E245" s="60"/>
      <c r="F245" s="60"/>
      <c r="G245" s="68"/>
      <c r="H245" s="68"/>
      <c r="J245" s="61"/>
      <c r="K245" s="61"/>
    </row>
    <row r="246" spans="1:11" ht="60">
      <c r="B246" s="100" t="s">
        <v>370</v>
      </c>
      <c r="C246" s="121"/>
      <c r="D246" s="60"/>
      <c r="E246" s="60"/>
      <c r="F246" s="60"/>
      <c r="G246" s="68"/>
      <c r="H246" s="68"/>
      <c r="J246" s="61"/>
      <c r="K246" s="61"/>
    </row>
    <row r="247" spans="1:11">
      <c r="B247" s="100" t="s">
        <v>445</v>
      </c>
      <c r="C247" s="121"/>
      <c r="D247" s="60"/>
      <c r="E247" s="60"/>
      <c r="F247" s="60"/>
      <c r="G247" s="68"/>
      <c r="H247" s="68"/>
      <c r="J247" s="61"/>
      <c r="K247" s="61"/>
    </row>
    <row r="248" spans="1:11">
      <c r="B248" s="100" t="s">
        <v>523</v>
      </c>
      <c r="C248" s="121"/>
      <c r="D248" s="60"/>
      <c r="E248" s="60"/>
      <c r="F248" s="60"/>
      <c r="G248" s="68"/>
      <c r="H248" s="68"/>
      <c r="J248" s="61"/>
      <c r="K248" s="61"/>
    </row>
    <row r="249" spans="1:11">
      <c r="B249" s="69" t="s">
        <v>361</v>
      </c>
      <c r="C249" s="121"/>
      <c r="D249" s="60"/>
      <c r="E249" s="60"/>
      <c r="F249" s="60"/>
      <c r="G249" s="68"/>
      <c r="H249" s="68"/>
      <c r="J249" s="61"/>
      <c r="K249" s="61"/>
    </row>
    <row r="250" spans="1:11">
      <c r="A250" s="42" t="s">
        <v>449</v>
      </c>
      <c r="B250" s="69" t="s">
        <v>450</v>
      </c>
      <c r="C250" s="121"/>
      <c r="D250" s="60">
        <v>107000</v>
      </c>
      <c r="E250" s="60">
        <v>107000</v>
      </c>
      <c r="F250" s="60">
        <v>85670</v>
      </c>
      <c r="G250" s="96">
        <v>85670</v>
      </c>
      <c r="H250" s="96">
        <f t="shared" ref="H250:H253" si="113">G250-I250</f>
        <v>11670</v>
      </c>
      <c r="I250" s="145">
        <v>74000</v>
      </c>
      <c r="J250" s="61"/>
      <c r="K250" s="61"/>
    </row>
    <row r="251" spans="1:11">
      <c r="B251" s="69" t="s">
        <v>361</v>
      </c>
      <c r="C251" s="121"/>
      <c r="D251" s="60"/>
      <c r="E251" s="60"/>
      <c r="F251" s="60"/>
      <c r="G251" s="68"/>
      <c r="H251" s="68"/>
      <c r="J251" s="61"/>
      <c r="K251" s="61"/>
    </row>
    <row r="252" spans="1:11">
      <c r="A252" s="42" t="s">
        <v>451</v>
      </c>
      <c r="B252" s="69" t="s">
        <v>452</v>
      </c>
      <c r="C252" s="121"/>
      <c r="D252" s="60">
        <v>3301180</v>
      </c>
      <c r="E252" s="60">
        <v>3301180</v>
      </c>
      <c r="F252" s="60">
        <v>3301180</v>
      </c>
      <c r="G252" s="96">
        <v>597738.84</v>
      </c>
      <c r="H252" s="96">
        <f t="shared" si="113"/>
        <v>0</v>
      </c>
      <c r="I252" s="145">
        <v>597738.84</v>
      </c>
      <c r="J252" s="61"/>
      <c r="K252" s="61"/>
    </row>
    <row r="253" spans="1:11">
      <c r="B253" s="69" t="s">
        <v>361</v>
      </c>
      <c r="C253" s="121"/>
      <c r="D253" s="60"/>
      <c r="E253" s="60"/>
      <c r="F253" s="60"/>
      <c r="G253" s="96">
        <v>-146426.37</v>
      </c>
      <c r="H253" s="96">
        <f t="shared" si="113"/>
        <v>-21856.675999999992</v>
      </c>
      <c r="I253" s="145">
        <v>-124569.694</v>
      </c>
      <c r="J253" s="61"/>
      <c r="K253" s="61"/>
    </row>
    <row r="254" spans="1:11">
      <c r="B254" s="63" t="s">
        <v>453</v>
      </c>
      <c r="C254" s="121">
        <f>C87+C105+C141+C171+C175+C179+C191+C196+C201+C213+C218+C222+C242+C249+C251+C253</f>
        <v>0</v>
      </c>
      <c r="D254" s="121">
        <f t="shared" ref="D254:H254" si="114">D87+D105+D141+D171+D175+D179+D191+D196+D201+D213+D218+D222+D242+D249+D251+D253</f>
        <v>0</v>
      </c>
      <c r="E254" s="121">
        <f t="shared" si="114"/>
        <v>0</v>
      </c>
      <c r="F254" s="121">
        <f t="shared" si="114"/>
        <v>0</v>
      </c>
      <c r="G254" s="121">
        <f t="shared" si="114"/>
        <v>-279812.02</v>
      </c>
      <c r="H254" s="121">
        <f t="shared" si="114"/>
        <v>-28315.315999999992</v>
      </c>
      <c r="J254" s="61"/>
      <c r="K254" s="61"/>
    </row>
    <row r="255" spans="1:11" ht="30">
      <c r="A255" s="42" t="s">
        <v>224</v>
      </c>
      <c r="B255" s="63" t="s">
        <v>225</v>
      </c>
      <c r="C255" s="121">
        <f t="shared" ref="C255:H256" si="115">C256</f>
        <v>0</v>
      </c>
      <c r="D255" s="121">
        <f t="shared" si="115"/>
        <v>112883870</v>
      </c>
      <c r="E255" s="121">
        <f t="shared" si="115"/>
        <v>112883870</v>
      </c>
      <c r="F255" s="121">
        <f t="shared" si="115"/>
        <v>100654330</v>
      </c>
      <c r="G255" s="121">
        <f t="shared" si="115"/>
        <v>90400105</v>
      </c>
      <c r="H255" s="121">
        <f t="shared" si="115"/>
        <v>9987176</v>
      </c>
      <c r="J255" s="61"/>
      <c r="K255" s="61"/>
    </row>
    <row r="256" spans="1:11">
      <c r="A256" s="42" t="s">
        <v>454</v>
      </c>
      <c r="B256" s="63" t="s">
        <v>455</v>
      </c>
      <c r="C256" s="121">
        <f>C257</f>
        <v>0</v>
      </c>
      <c r="D256" s="121">
        <f t="shared" si="115"/>
        <v>112883870</v>
      </c>
      <c r="E256" s="121">
        <f t="shared" si="115"/>
        <v>112883870</v>
      </c>
      <c r="F256" s="121">
        <f t="shared" si="115"/>
        <v>100654330</v>
      </c>
      <c r="G256" s="121">
        <f t="shared" si="115"/>
        <v>90400105</v>
      </c>
      <c r="H256" s="121">
        <f t="shared" si="115"/>
        <v>9987176</v>
      </c>
      <c r="J256" s="61"/>
      <c r="K256" s="61"/>
    </row>
    <row r="257" spans="1:11" ht="30">
      <c r="A257" s="42" t="s">
        <v>456</v>
      </c>
      <c r="B257" s="63" t="s">
        <v>457</v>
      </c>
      <c r="C257" s="121">
        <f>C258+C259+C260+C261</f>
        <v>0</v>
      </c>
      <c r="D257" s="121">
        <f>D258+D259+D260+D261+D265</f>
        <v>112883870</v>
      </c>
      <c r="E257" s="121">
        <f t="shared" ref="E257:H257" si="116">E258+E259+E260+E261+E265</f>
        <v>112883870</v>
      </c>
      <c r="F257" s="121">
        <f t="shared" si="116"/>
        <v>100654330</v>
      </c>
      <c r="G257" s="121">
        <f t="shared" si="116"/>
        <v>90400105</v>
      </c>
      <c r="H257" s="121">
        <f t="shared" si="116"/>
        <v>9987176</v>
      </c>
      <c r="J257" s="61"/>
      <c r="K257" s="61"/>
    </row>
    <row r="258" spans="1:11" ht="30">
      <c r="B258" s="69" t="s">
        <v>458</v>
      </c>
      <c r="C258" s="121"/>
      <c r="D258" s="60">
        <v>100350000</v>
      </c>
      <c r="E258" s="60">
        <v>100350000</v>
      </c>
      <c r="F258" s="60">
        <v>89191860</v>
      </c>
      <c r="G258" s="121">
        <v>80618460</v>
      </c>
      <c r="H258" s="96">
        <f t="shared" ref="H258:H265" si="117">G258-I258</f>
        <v>8894647</v>
      </c>
      <c r="I258" s="150">
        <v>71723813</v>
      </c>
      <c r="J258" s="61"/>
      <c r="K258" s="61"/>
    </row>
    <row r="259" spans="1:11" ht="30">
      <c r="B259" s="69" t="s">
        <v>459</v>
      </c>
      <c r="C259" s="121"/>
      <c r="D259" s="60">
        <v>600000</v>
      </c>
      <c r="E259" s="60">
        <v>600000</v>
      </c>
      <c r="F259" s="60">
        <v>521010</v>
      </c>
      <c r="G259" s="121">
        <v>357693</v>
      </c>
      <c r="H259" s="96">
        <f t="shared" si="117"/>
        <v>35481</v>
      </c>
      <c r="I259" s="150">
        <v>322212</v>
      </c>
      <c r="J259" s="61"/>
      <c r="K259" s="61"/>
    </row>
    <row r="260" spans="1:11" ht="30">
      <c r="B260" s="69" t="s">
        <v>460</v>
      </c>
      <c r="C260" s="121"/>
      <c r="D260" s="60">
        <v>260000</v>
      </c>
      <c r="E260" s="60">
        <v>260000</v>
      </c>
      <c r="F260" s="60">
        <v>231990</v>
      </c>
      <c r="G260" s="121">
        <v>231899</v>
      </c>
      <c r="H260" s="96">
        <f t="shared" si="117"/>
        <v>25963</v>
      </c>
      <c r="I260" s="150">
        <v>205936</v>
      </c>
      <c r="J260" s="61"/>
      <c r="K260" s="61"/>
    </row>
    <row r="261" spans="1:11" ht="30">
      <c r="B261" s="69" t="s">
        <v>461</v>
      </c>
      <c r="C261" s="121">
        <f t="shared" ref="C261:H261" si="118">C262+C263+C264</f>
        <v>0</v>
      </c>
      <c r="D261" s="121">
        <f t="shared" si="118"/>
        <v>9865000</v>
      </c>
      <c r="E261" s="121">
        <f t="shared" si="118"/>
        <v>9865000</v>
      </c>
      <c r="F261" s="121">
        <f t="shared" si="118"/>
        <v>8900600</v>
      </c>
      <c r="G261" s="121">
        <f t="shared" si="118"/>
        <v>7383673</v>
      </c>
      <c r="H261" s="121">
        <f t="shared" si="118"/>
        <v>800848</v>
      </c>
      <c r="J261" s="61"/>
      <c r="K261" s="61"/>
    </row>
    <row r="262" spans="1:11" ht="75">
      <c r="B262" s="69" t="s">
        <v>462</v>
      </c>
      <c r="C262" s="121"/>
      <c r="D262" s="60">
        <v>3780000</v>
      </c>
      <c r="E262" s="60">
        <v>3780000</v>
      </c>
      <c r="F262" s="60">
        <v>3240180</v>
      </c>
      <c r="G262" s="121">
        <v>2231280</v>
      </c>
      <c r="H262" s="96">
        <f t="shared" si="117"/>
        <v>232665</v>
      </c>
      <c r="I262" s="150">
        <v>1998615</v>
      </c>
      <c r="J262" s="61"/>
      <c r="K262" s="61"/>
    </row>
    <row r="263" spans="1:11" ht="75">
      <c r="B263" s="69" t="s">
        <v>463</v>
      </c>
      <c r="C263" s="121"/>
      <c r="D263" s="60">
        <v>3170000</v>
      </c>
      <c r="E263" s="60">
        <v>3170000</v>
      </c>
      <c r="F263" s="60">
        <v>2745670</v>
      </c>
      <c r="G263" s="121">
        <v>2237769</v>
      </c>
      <c r="H263" s="96">
        <f t="shared" si="117"/>
        <v>237992</v>
      </c>
      <c r="I263" s="150">
        <v>1999777</v>
      </c>
      <c r="J263" s="61"/>
      <c r="K263" s="61"/>
    </row>
    <row r="264" spans="1:11" ht="60">
      <c r="B264" s="69" t="s">
        <v>464</v>
      </c>
      <c r="C264" s="121"/>
      <c r="D264" s="60">
        <v>2915000</v>
      </c>
      <c r="E264" s="60">
        <v>2915000</v>
      </c>
      <c r="F264" s="60">
        <v>2914750</v>
      </c>
      <c r="G264" s="121">
        <v>2914624</v>
      </c>
      <c r="H264" s="96">
        <f t="shared" si="117"/>
        <v>330191</v>
      </c>
      <c r="I264" s="150">
        <v>2584433</v>
      </c>
      <c r="J264" s="61"/>
      <c r="K264" s="61"/>
    </row>
    <row r="265" spans="1:11" ht="120">
      <c r="B265" s="69" t="s">
        <v>519</v>
      </c>
      <c r="C265" s="121"/>
      <c r="D265" s="60">
        <v>1808870</v>
      </c>
      <c r="E265" s="60">
        <v>1808870</v>
      </c>
      <c r="F265" s="60">
        <v>1808870</v>
      </c>
      <c r="G265" s="121">
        <v>1808380</v>
      </c>
      <c r="H265" s="96">
        <f t="shared" si="117"/>
        <v>230237</v>
      </c>
      <c r="I265" s="150">
        <v>1578143</v>
      </c>
      <c r="J265" s="61"/>
      <c r="K265" s="61"/>
    </row>
    <row r="266" spans="1:11">
      <c r="A266" s="42" t="s">
        <v>465</v>
      </c>
      <c r="B266" s="101" t="s">
        <v>466</v>
      </c>
      <c r="C266" s="124">
        <f>+C267</f>
        <v>0</v>
      </c>
      <c r="D266" s="124">
        <f t="shared" ref="D266:H268" si="119">+D267</f>
        <v>14188960</v>
      </c>
      <c r="E266" s="124">
        <f t="shared" si="119"/>
        <v>14188960</v>
      </c>
      <c r="F266" s="124">
        <f t="shared" si="119"/>
        <v>12717480</v>
      </c>
      <c r="G266" s="124">
        <f t="shared" si="119"/>
        <v>12653294</v>
      </c>
      <c r="H266" s="124">
        <f t="shared" si="119"/>
        <v>791605</v>
      </c>
      <c r="I266" s="98"/>
      <c r="J266" s="61"/>
      <c r="K266" s="61"/>
    </row>
    <row r="267" spans="1:11">
      <c r="A267" s="42" t="s">
        <v>467</v>
      </c>
      <c r="B267" s="101" t="s">
        <v>217</v>
      </c>
      <c r="C267" s="124">
        <f>+C268</f>
        <v>0</v>
      </c>
      <c r="D267" s="124">
        <f t="shared" si="119"/>
        <v>14188960</v>
      </c>
      <c r="E267" s="124">
        <f t="shared" si="119"/>
        <v>14188960</v>
      </c>
      <c r="F267" s="124">
        <f t="shared" si="119"/>
        <v>12717480</v>
      </c>
      <c r="G267" s="124">
        <f t="shared" si="119"/>
        <v>12653294</v>
      </c>
      <c r="H267" s="124">
        <f t="shared" si="119"/>
        <v>791605</v>
      </c>
      <c r="I267" s="98"/>
      <c r="J267" s="61"/>
      <c r="K267" s="61"/>
    </row>
    <row r="268" spans="1:11">
      <c r="A268" s="42" t="s">
        <v>468</v>
      </c>
      <c r="B268" s="63" t="s">
        <v>469</v>
      </c>
      <c r="C268" s="124">
        <f>+C269</f>
        <v>0</v>
      </c>
      <c r="D268" s="124">
        <f t="shared" si="119"/>
        <v>14188960</v>
      </c>
      <c r="E268" s="124">
        <f t="shared" si="119"/>
        <v>14188960</v>
      </c>
      <c r="F268" s="124">
        <f t="shared" si="119"/>
        <v>12717480</v>
      </c>
      <c r="G268" s="124">
        <f t="shared" si="119"/>
        <v>12653294</v>
      </c>
      <c r="H268" s="124">
        <f t="shared" si="119"/>
        <v>791605</v>
      </c>
      <c r="I268" s="98"/>
      <c r="J268" s="61"/>
      <c r="K268" s="61"/>
    </row>
    <row r="269" spans="1:11">
      <c r="A269" s="42" t="s">
        <v>470</v>
      </c>
      <c r="B269" s="101" t="s">
        <v>471</v>
      </c>
      <c r="C269" s="120">
        <f t="shared" ref="C269:H269" si="120">C270</f>
        <v>0</v>
      </c>
      <c r="D269" s="120">
        <f t="shared" si="120"/>
        <v>14188960</v>
      </c>
      <c r="E269" s="120">
        <f t="shared" si="120"/>
        <v>14188960</v>
      </c>
      <c r="F269" s="120">
        <f t="shared" si="120"/>
        <v>12717480</v>
      </c>
      <c r="G269" s="120">
        <f t="shared" si="120"/>
        <v>12653294</v>
      </c>
      <c r="H269" s="120">
        <f t="shared" si="120"/>
        <v>791605</v>
      </c>
      <c r="I269" s="98"/>
      <c r="J269" s="61"/>
      <c r="K269" s="61"/>
    </row>
    <row r="270" spans="1:11">
      <c r="A270" s="42" t="s">
        <v>472</v>
      </c>
      <c r="B270" s="101" t="s">
        <v>473</v>
      </c>
      <c r="C270" s="120">
        <f t="shared" ref="C270:H270" si="121">C272+C274+C276</f>
        <v>0</v>
      </c>
      <c r="D270" s="120">
        <f t="shared" si="121"/>
        <v>14188960</v>
      </c>
      <c r="E270" s="120">
        <f t="shared" si="121"/>
        <v>14188960</v>
      </c>
      <c r="F270" s="120">
        <f t="shared" si="121"/>
        <v>12717480</v>
      </c>
      <c r="G270" s="120">
        <f t="shared" si="121"/>
        <v>12653294</v>
      </c>
      <c r="H270" s="120">
        <f t="shared" si="121"/>
        <v>791605</v>
      </c>
      <c r="I270" s="98"/>
      <c r="J270" s="61"/>
      <c r="K270" s="61"/>
    </row>
    <row r="271" spans="1:11">
      <c r="A271" s="42" t="s">
        <v>474</v>
      </c>
      <c r="B271" s="101" t="s">
        <v>475</v>
      </c>
      <c r="C271" s="120">
        <f t="shared" ref="C271:H271" si="122">C272</f>
        <v>0</v>
      </c>
      <c r="D271" s="120">
        <f t="shared" si="122"/>
        <v>8035820</v>
      </c>
      <c r="E271" s="120">
        <f t="shared" si="122"/>
        <v>8035820</v>
      </c>
      <c r="F271" s="120">
        <f t="shared" si="122"/>
        <v>8035810</v>
      </c>
      <c r="G271" s="120">
        <f t="shared" si="122"/>
        <v>8035724</v>
      </c>
      <c r="H271" s="120">
        <f t="shared" si="122"/>
        <v>341095</v>
      </c>
      <c r="J271" s="61"/>
      <c r="K271" s="61"/>
    </row>
    <row r="272" spans="1:11">
      <c r="A272" s="42" t="s">
        <v>476</v>
      </c>
      <c r="B272" s="102" t="s">
        <v>520</v>
      </c>
      <c r="C272" s="121"/>
      <c r="D272" s="60">
        <v>8035820</v>
      </c>
      <c r="E272" s="60">
        <v>8035820</v>
      </c>
      <c r="F272" s="60">
        <v>8035810</v>
      </c>
      <c r="G272" s="96">
        <v>8035724</v>
      </c>
      <c r="H272" s="96">
        <f t="shared" ref="H272" si="123">G272-I272</f>
        <v>341095</v>
      </c>
      <c r="I272" s="145">
        <v>7694629</v>
      </c>
      <c r="J272" s="61"/>
      <c r="K272" s="61"/>
    </row>
    <row r="273" spans="1:11" s="133" customFormat="1">
      <c r="A273" s="137"/>
      <c r="B273" s="138" t="s">
        <v>521</v>
      </c>
      <c r="C273" s="131"/>
      <c r="D273" s="135"/>
      <c r="E273" s="135"/>
      <c r="F273" s="135"/>
      <c r="G273" s="154">
        <v>137997</v>
      </c>
      <c r="H273" s="154">
        <f>G273-I273</f>
        <v>44508</v>
      </c>
      <c r="I273" s="154">
        <v>93489</v>
      </c>
      <c r="J273" s="132"/>
      <c r="K273" s="132"/>
    </row>
    <row r="274" spans="1:11">
      <c r="A274" s="42" t="s">
        <v>477</v>
      </c>
      <c r="B274" s="102" t="s">
        <v>522</v>
      </c>
      <c r="C274" s="121"/>
      <c r="D274" s="60">
        <v>6153140</v>
      </c>
      <c r="E274" s="60">
        <v>6153140</v>
      </c>
      <c r="F274" s="60">
        <v>4681670</v>
      </c>
      <c r="G274" s="96">
        <v>4681636</v>
      </c>
      <c r="H274" s="96">
        <f t="shared" ref="H274" si="124">G274-I274</f>
        <v>450510</v>
      </c>
      <c r="I274" s="145">
        <v>4231126</v>
      </c>
      <c r="J274" s="61"/>
      <c r="K274" s="61"/>
    </row>
    <row r="275" spans="1:11" s="133" customFormat="1">
      <c r="A275" s="137"/>
      <c r="B275" s="138" t="s">
        <v>521</v>
      </c>
      <c r="C275" s="131"/>
      <c r="D275" s="135"/>
      <c r="E275" s="135"/>
      <c r="F275" s="135"/>
      <c r="G275" s="154">
        <v>1677527</v>
      </c>
      <c r="H275" s="154">
        <f>G275-I275</f>
        <v>373913</v>
      </c>
      <c r="I275" s="154">
        <v>1303614</v>
      </c>
      <c r="J275" s="132"/>
      <c r="K275" s="132"/>
    </row>
    <row r="276" spans="1:11">
      <c r="B276" s="73" t="s">
        <v>478</v>
      </c>
      <c r="C276" s="121"/>
      <c r="D276" s="60"/>
      <c r="E276" s="60"/>
      <c r="F276" s="60"/>
      <c r="G276" s="96">
        <v>-64066</v>
      </c>
      <c r="H276" s="96">
        <f t="shared" ref="H276" si="125">G276-I276</f>
        <v>0</v>
      </c>
      <c r="I276" s="145">
        <v>-64066</v>
      </c>
      <c r="J276" s="61"/>
      <c r="K276" s="61"/>
    </row>
    <row r="277" spans="1:11" ht="30">
      <c r="A277" s="42" t="s">
        <v>228</v>
      </c>
      <c r="B277" s="103" t="s">
        <v>229</v>
      </c>
      <c r="C277" s="126">
        <f>C282+C278</f>
        <v>0</v>
      </c>
      <c r="D277" s="126">
        <f t="shared" ref="D277:H277" si="126">D282+D278</f>
        <v>0</v>
      </c>
      <c r="E277" s="126">
        <f t="shared" si="126"/>
        <v>0</v>
      </c>
      <c r="F277" s="126">
        <f t="shared" si="126"/>
        <v>0</v>
      </c>
      <c r="G277" s="126">
        <f t="shared" si="126"/>
        <v>0</v>
      </c>
      <c r="H277" s="126">
        <f t="shared" si="126"/>
        <v>0</v>
      </c>
    </row>
    <row r="278" spans="1:11">
      <c r="A278" s="42" t="s">
        <v>479</v>
      </c>
      <c r="B278" s="103" t="s">
        <v>480</v>
      </c>
      <c r="C278" s="126">
        <f>C279+C280+C281</f>
        <v>0</v>
      </c>
      <c r="D278" s="126">
        <f t="shared" ref="D278:H278" si="127">D279+D280+D281</f>
        <v>0</v>
      </c>
      <c r="E278" s="126">
        <f t="shared" si="127"/>
        <v>0</v>
      </c>
      <c r="F278" s="126">
        <f t="shared" si="127"/>
        <v>0</v>
      </c>
      <c r="G278" s="126">
        <f t="shared" si="127"/>
        <v>0</v>
      </c>
      <c r="H278" s="126">
        <f t="shared" si="127"/>
        <v>0</v>
      </c>
    </row>
    <row r="279" spans="1:11">
      <c r="A279" s="42" t="s">
        <v>481</v>
      </c>
      <c r="B279" s="103" t="s">
        <v>482</v>
      </c>
      <c r="C279" s="126"/>
      <c r="D279" s="60"/>
      <c r="E279" s="60"/>
      <c r="F279" s="60"/>
      <c r="G279" s="74"/>
      <c r="H279" s="74"/>
    </row>
    <row r="280" spans="1:11">
      <c r="A280" s="42" t="s">
        <v>483</v>
      </c>
      <c r="B280" s="103" t="s">
        <v>484</v>
      </c>
      <c r="C280" s="126"/>
      <c r="D280" s="60"/>
      <c r="E280" s="60"/>
      <c r="F280" s="60"/>
      <c r="G280" s="74"/>
      <c r="H280" s="74"/>
    </row>
    <row r="281" spans="1:11">
      <c r="A281" s="42" t="s">
        <v>485</v>
      </c>
      <c r="B281" s="103" t="s">
        <v>486</v>
      </c>
      <c r="C281" s="126"/>
      <c r="D281" s="60"/>
      <c r="E281" s="60"/>
      <c r="F281" s="60"/>
      <c r="G281" s="74"/>
      <c r="H281" s="74"/>
    </row>
    <row r="282" spans="1:11">
      <c r="A282" s="42" t="s">
        <v>487</v>
      </c>
      <c r="B282" s="103" t="s">
        <v>516</v>
      </c>
      <c r="C282" s="126">
        <f>C283+C284+C285</f>
        <v>0</v>
      </c>
      <c r="D282" s="126">
        <f t="shared" ref="D282:H282" si="128">D283+D284+D285</f>
        <v>0</v>
      </c>
      <c r="E282" s="126">
        <f t="shared" si="128"/>
        <v>0</v>
      </c>
      <c r="F282" s="126">
        <f t="shared" si="128"/>
        <v>0</v>
      </c>
      <c r="G282" s="126">
        <f t="shared" si="128"/>
        <v>0</v>
      </c>
      <c r="H282" s="126">
        <f t="shared" si="128"/>
        <v>0</v>
      </c>
    </row>
    <row r="283" spans="1:11">
      <c r="A283" s="42" t="s">
        <v>488</v>
      </c>
      <c r="B283" s="104" t="s">
        <v>489</v>
      </c>
      <c r="C283" s="96"/>
      <c r="D283" s="60"/>
      <c r="E283" s="60"/>
      <c r="F283" s="60"/>
      <c r="G283" s="68"/>
      <c r="H283" s="68"/>
    </row>
    <row r="284" spans="1:11">
      <c r="A284" s="42" t="s">
        <v>490</v>
      </c>
      <c r="B284" s="104" t="s">
        <v>491</v>
      </c>
      <c r="C284" s="96"/>
      <c r="D284" s="60"/>
      <c r="E284" s="60"/>
      <c r="F284" s="60"/>
      <c r="G284" s="68"/>
      <c r="H284" s="68"/>
    </row>
    <row r="285" spans="1:11">
      <c r="A285" s="42" t="s">
        <v>492</v>
      </c>
      <c r="B285" s="104" t="s">
        <v>486</v>
      </c>
      <c r="C285" s="96"/>
      <c r="D285" s="60"/>
      <c r="E285" s="60"/>
      <c r="F285" s="60"/>
      <c r="G285" s="68"/>
      <c r="H285" s="68"/>
    </row>
    <row r="286" spans="1:11">
      <c r="A286" s="42" t="s">
        <v>493</v>
      </c>
      <c r="B286" s="103" t="s">
        <v>494</v>
      </c>
      <c r="C286" s="126">
        <f>C287</f>
        <v>0</v>
      </c>
      <c r="D286" s="126">
        <f t="shared" ref="D286:H287" si="129">D287</f>
        <v>0</v>
      </c>
      <c r="E286" s="126">
        <f t="shared" si="129"/>
        <v>0</v>
      </c>
      <c r="F286" s="126">
        <f t="shared" si="129"/>
        <v>0</v>
      </c>
      <c r="G286" s="126">
        <f t="shared" si="129"/>
        <v>0</v>
      </c>
      <c r="H286" s="126">
        <f t="shared" si="129"/>
        <v>0</v>
      </c>
    </row>
    <row r="287" spans="1:11">
      <c r="A287" s="42" t="s">
        <v>495</v>
      </c>
      <c r="B287" s="103" t="s">
        <v>217</v>
      </c>
      <c r="C287" s="126">
        <f>C288</f>
        <v>0</v>
      </c>
      <c r="D287" s="126">
        <f t="shared" si="129"/>
        <v>0</v>
      </c>
      <c r="E287" s="126">
        <f t="shared" si="129"/>
        <v>0</v>
      </c>
      <c r="F287" s="126">
        <f t="shared" si="129"/>
        <v>0</v>
      </c>
      <c r="G287" s="126">
        <f t="shared" si="129"/>
        <v>0</v>
      </c>
      <c r="H287" s="126">
        <f t="shared" si="129"/>
        <v>0</v>
      </c>
    </row>
    <row r="288" spans="1:11" ht="30">
      <c r="A288" s="42" t="s">
        <v>496</v>
      </c>
      <c r="B288" s="103" t="s">
        <v>229</v>
      </c>
      <c r="C288" s="126">
        <f>C291</f>
        <v>0</v>
      </c>
      <c r="D288" s="126">
        <f t="shared" ref="D288:H288" si="130">D291</f>
        <v>0</v>
      </c>
      <c r="E288" s="126">
        <f t="shared" si="130"/>
        <v>0</v>
      </c>
      <c r="F288" s="126">
        <f t="shared" si="130"/>
        <v>0</v>
      </c>
      <c r="G288" s="126">
        <f t="shared" si="130"/>
        <v>0</v>
      </c>
      <c r="H288" s="126">
        <f t="shared" si="130"/>
        <v>0</v>
      </c>
    </row>
    <row r="289" spans="1:8">
      <c r="A289" s="42" t="s">
        <v>497</v>
      </c>
      <c r="B289" s="103" t="s">
        <v>242</v>
      </c>
      <c r="C289" s="126">
        <f t="shared" ref="C289:H294" si="131">C290</f>
        <v>0</v>
      </c>
      <c r="D289" s="126">
        <f t="shared" si="131"/>
        <v>0</v>
      </c>
      <c r="E289" s="126">
        <f t="shared" si="131"/>
        <v>0</v>
      </c>
      <c r="F289" s="126">
        <f t="shared" si="131"/>
        <v>0</v>
      </c>
      <c r="G289" s="126">
        <f t="shared" si="131"/>
        <v>0</v>
      </c>
      <c r="H289" s="126">
        <f t="shared" si="131"/>
        <v>0</v>
      </c>
    </row>
    <row r="290" spans="1:8">
      <c r="A290" s="42" t="s">
        <v>498</v>
      </c>
      <c r="B290" s="103" t="s">
        <v>217</v>
      </c>
      <c r="C290" s="126">
        <f t="shared" si="131"/>
        <v>0</v>
      </c>
      <c r="D290" s="126">
        <f t="shared" si="131"/>
        <v>0</v>
      </c>
      <c r="E290" s="126">
        <f t="shared" si="131"/>
        <v>0</v>
      </c>
      <c r="F290" s="126">
        <f t="shared" si="131"/>
        <v>0</v>
      </c>
      <c r="G290" s="126">
        <f t="shared" si="131"/>
        <v>0</v>
      </c>
      <c r="H290" s="126">
        <f t="shared" si="131"/>
        <v>0</v>
      </c>
    </row>
    <row r="291" spans="1:8" ht="30">
      <c r="A291" s="42" t="s">
        <v>499</v>
      </c>
      <c r="B291" s="104" t="s">
        <v>229</v>
      </c>
      <c r="C291" s="126">
        <f t="shared" si="131"/>
        <v>0</v>
      </c>
      <c r="D291" s="126">
        <f t="shared" si="131"/>
        <v>0</v>
      </c>
      <c r="E291" s="126">
        <f t="shared" si="131"/>
        <v>0</v>
      </c>
      <c r="F291" s="126">
        <f t="shared" si="131"/>
        <v>0</v>
      </c>
      <c r="G291" s="126">
        <f t="shared" si="131"/>
        <v>0</v>
      </c>
      <c r="H291" s="126">
        <f t="shared" si="131"/>
        <v>0</v>
      </c>
    </row>
    <row r="292" spans="1:8">
      <c r="A292" s="42" t="s">
        <v>500</v>
      </c>
      <c r="B292" s="103" t="s">
        <v>516</v>
      </c>
      <c r="C292" s="126">
        <f t="shared" si="131"/>
        <v>0</v>
      </c>
      <c r="D292" s="126">
        <f t="shared" si="131"/>
        <v>0</v>
      </c>
      <c r="E292" s="126">
        <f t="shared" si="131"/>
        <v>0</v>
      </c>
      <c r="F292" s="126">
        <f t="shared" si="131"/>
        <v>0</v>
      </c>
      <c r="G292" s="126">
        <f t="shared" si="131"/>
        <v>0</v>
      </c>
      <c r="H292" s="126">
        <f t="shared" si="131"/>
        <v>0</v>
      </c>
    </row>
    <row r="293" spans="1:8">
      <c r="A293" s="42" t="s">
        <v>501</v>
      </c>
      <c r="B293" s="103" t="s">
        <v>491</v>
      </c>
      <c r="C293" s="126">
        <f t="shared" si="131"/>
        <v>0</v>
      </c>
      <c r="D293" s="126">
        <f t="shared" si="131"/>
        <v>0</v>
      </c>
      <c r="E293" s="126">
        <f t="shared" si="131"/>
        <v>0</v>
      </c>
      <c r="F293" s="126">
        <f t="shared" si="131"/>
        <v>0</v>
      </c>
      <c r="G293" s="126">
        <f t="shared" si="131"/>
        <v>0</v>
      </c>
      <c r="H293" s="126">
        <f t="shared" si="131"/>
        <v>0</v>
      </c>
    </row>
    <row r="294" spans="1:8">
      <c r="A294" s="42" t="s">
        <v>502</v>
      </c>
      <c r="B294" s="103" t="s">
        <v>503</v>
      </c>
      <c r="C294" s="126">
        <f t="shared" si="131"/>
        <v>0</v>
      </c>
      <c r="D294" s="126">
        <f t="shared" si="131"/>
        <v>0</v>
      </c>
      <c r="E294" s="126">
        <f t="shared" si="131"/>
        <v>0</v>
      </c>
      <c r="F294" s="126">
        <f t="shared" si="131"/>
        <v>0</v>
      </c>
      <c r="G294" s="126">
        <f t="shared" si="131"/>
        <v>0</v>
      </c>
      <c r="H294" s="126">
        <f t="shared" si="131"/>
        <v>0</v>
      </c>
    </row>
    <row r="295" spans="1:8">
      <c r="A295" s="42" t="s">
        <v>504</v>
      </c>
      <c r="B295" s="104" t="s">
        <v>505</v>
      </c>
      <c r="C295" s="96"/>
      <c r="D295" s="60"/>
      <c r="E295" s="60"/>
      <c r="F295" s="60"/>
      <c r="G295" s="68"/>
      <c r="H295" s="68"/>
    </row>
  </sheetData>
  <protectedRanges>
    <protectedRange sqref="B2:B3 C1:C3" name="Zonă1_1" securityDescriptor="O:WDG:WDD:(A;;CC;;;WD)"/>
    <protectedRange sqref="B1" name="Zonă1_1_1_1_1_1" securityDescriptor="O:WDG:WDD:(A;;CC;;;WD)"/>
    <protectedRange sqref="I25:I33" name="Zonă3_2"/>
    <protectedRange sqref="G37:G40" name="Zonă3_3"/>
    <protectedRange sqref="I37:I40" name="Zonă3_4"/>
    <protectedRange sqref="I45:I48" name="Zonă3_5"/>
    <protectedRange sqref="I53:I56" name="Zonă3_7"/>
    <protectedRange sqref="I63" name="Zonă3_8"/>
    <protectedRange sqref="I69" name="Zonă3_9"/>
    <protectedRange sqref="I91" name="Zonă3_10"/>
    <protectedRange sqref="G101 I101" name="Zonă3_11"/>
    <protectedRange sqref="I102" name="Zonă3_12"/>
    <protectedRange sqref="I104" name="Zonă3_13"/>
    <protectedRange sqref="I105" name="Zonă3_14"/>
    <protectedRange sqref="I111:I112 I120:I121 I126:I127 I139:I141 I114:I115 I117:I118 I123:I124 I133:I137 I144:I145 I147:I148 I150" name="Zonă3_15"/>
    <protectedRange sqref="I183:I185" name="Zonă3_16"/>
    <protectedRange sqref="I203" name="Zonă3_17"/>
    <protectedRange sqref="I213" name="Zonă3_18"/>
  </protectedRanges>
  <printOptions horizontalCentered="1"/>
  <pageMargins left="0.75" right="0.75" top="0.21" bottom="0.18" header="0.17" footer="0.17"/>
  <pageSetup scale="5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Adrian BETIU</cp:lastModifiedBy>
  <cp:lastPrinted>2023-02-08T15:50:11Z</cp:lastPrinted>
  <dcterms:created xsi:type="dcterms:W3CDTF">2023-02-07T08:41:31Z</dcterms:created>
  <dcterms:modified xsi:type="dcterms:W3CDTF">2023-11-14T10:00:34Z</dcterms:modified>
</cp:coreProperties>
</file>